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dek12-my.sharepoint.com/personal/mknight_mdek12_org/Documents/2023 Webinar on Excess Cost/2023 Webinar on Excess Cost/"/>
    </mc:Choice>
  </mc:AlternateContent>
  <xr:revisionPtr revIDLastSave="0" documentId="8_{A6BE7471-DB99-423F-A90C-68AD5ACA3C64}" xr6:coauthVersionLast="47" xr6:coauthVersionMax="47" xr10:uidLastSave="{00000000-0000-0000-0000-000000000000}"/>
  <bookViews>
    <workbookView xWindow="40920" yWindow="-255" windowWidth="20730" windowHeight="11160" activeTab="3" xr2:uid="{2D9E5C93-BDE5-4E12-9950-3EE61FE1AF82}"/>
  </bookViews>
  <sheets>
    <sheet name="Part 1" sheetId="1" r:id="rId1"/>
    <sheet name="Part 2" sheetId="2" r:id="rId2"/>
    <sheet name="Part 2 Totals" sheetId="6" r:id="rId3"/>
    <sheet name="Summary FY22 " sheetId="10" r:id="rId4"/>
  </sheets>
  <definedNames>
    <definedName name="_xlnm.Print_Area" localSheetId="3">'Summary FY22 '!$A$1:$AB$12</definedName>
    <definedName name="_xlnm.Print_Titles" localSheetId="0">'Part 1'!$1:$2</definedName>
    <definedName name="_xlnm.Print_Titles" localSheetId="2">'Part 2 Totals'!$1:$7</definedName>
    <definedName name="_xlnm.Print_Titles" localSheetId="3">'Summary FY22 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10" i="10" l="1"/>
  <c r="Y9" i="10"/>
  <c r="W10" i="10"/>
  <c r="W9" i="10"/>
  <c r="Z9" i="10"/>
  <c r="AA10" i="10"/>
  <c r="AA9" i="10"/>
  <c r="P10" i="10"/>
  <c r="P9" i="10"/>
  <c r="G10" i="10"/>
  <c r="G9" i="10"/>
  <c r="G11" i="10"/>
  <c r="V8" i="10"/>
  <c r="E11" i="10"/>
  <c r="H7" i="1"/>
  <c r="E8" i="10"/>
  <c r="J12" i="6"/>
  <c r="T12" i="6"/>
  <c r="S12" i="6"/>
  <c r="R12" i="6"/>
  <c r="L15" i="6"/>
  <c r="L12" i="6"/>
  <c r="K12" i="6"/>
  <c r="K8" i="10" s="1"/>
  <c r="AC7" i="2"/>
  <c r="Z7" i="2"/>
  <c r="J15" i="6"/>
  <c r="W7" i="2"/>
  <c r="T7" i="2"/>
  <c r="I12" i="6"/>
  <c r="J8" i="10" s="1"/>
  <c r="H15" i="6"/>
  <c r="H12" i="6"/>
  <c r="Q7" i="2"/>
  <c r="U10" i="10"/>
  <c r="U9" i="10"/>
  <c r="Z10" i="10" l="1"/>
  <c r="E12" i="10"/>
  <c r="D8" i="10"/>
  <c r="D12" i="10" s="1"/>
  <c r="C8" i="10"/>
  <c r="E7" i="1"/>
  <c r="D11" i="10" s="1"/>
  <c r="B7" i="1"/>
  <c r="C11" i="10" s="1"/>
  <c r="BM7" i="2"/>
  <c r="X15" i="6" s="1"/>
  <c r="BJ7" i="2"/>
  <c r="W15" i="6" s="1"/>
  <c r="BG7" i="2"/>
  <c r="V15" i="6" s="1"/>
  <c r="BD7" i="2"/>
  <c r="U15" i="6" s="1"/>
  <c r="BA7" i="2"/>
  <c r="T15" i="6" s="1"/>
  <c r="AX7" i="2"/>
  <c r="S15" i="6" s="1"/>
  <c r="AU7" i="2"/>
  <c r="R15" i="6" s="1"/>
  <c r="AR7" i="2"/>
  <c r="Q15" i="6" s="1"/>
  <c r="AO7" i="2"/>
  <c r="P15" i="6" s="1"/>
  <c r="AL7" i="2"/>
  <c r="O15" i="6" s="1"/>
  <c r="AI7" i="2"/>
  <c r="N15" i="6" s="1"/>
  <c r="AF7" i="2"/>
  <c r="M15" i="6" s="1"/>
  <c r="N7" i="2"/>
  <c r="G15" i="6" s="1"/>
  <c r="K7" i="2"/>
  <c r="F15" i="6" s="1"/>
  <c r="H7" i="2"/>
  <c r="E15" i="6" s="1"/>
  <c r="E7" i="2"/>
  <c r="D15" i="6" s="1"/>
  <c r="B7" i="2"/>
  <c r="C15" i="6" s="1"/>
  <c r="X12" i="6"/>
  <c r="W12" i="6"/>
  <c r="V12" i="6"/>
  <c r="U12" i="6"/>
  <c r="Q12" i="6"/>
  <c r="P12" i="6"/>
  <c r="O12" i="6"/>
  <c r="N12" i="6"/>
  <c r="I15" i="6"/>
  <c r="M12" i="6"/>
  <c r="K15" i="6"/>
  <c r="C12" i="10" l="1"/>
  <c r="F8" i="10"/>
  <c r="I11" i="10"/>
  <c r="M11" i="10"/>
  <c r="O8" i="10"/>
  <c r="L8" i="10"/>
  <c r="O11" i="10"/>
  <c r="P8" i="10"/>
  <c r="P11" i="10"/>
  <c r="N8" i="10"/>
  <c r="N11" i="10"/>
  <c r="L11" i="10"/>
  <c r="H11" i="10"/>
  <c r="X18" i="6"/>
  <c r="M8" i="10"/>
  <c r="L14" i="6"/>
  <c r="L16" i="6" s="1"/>
  <c r="K14" i="6"/>
  <c r="K16" i="6" s="1"/>
  <c r="J14" i="6"/>
  <c r="J16" i="6" s="1"/>
  <c r="I14" i="6"/>
  <c r="I16" i="6" s="1"/>
  <c r="G12" i="6"/>
  <c r="I8" i="10" s="1"/>
  <c r="F12" i="6"/>
  <c r="E12" i="6"/>
  <c r="D12" i="6"/>
  <c r="M12" i="10" l="1"/>
  <c r="I12" i="10"/>
  <c r="N12" i="10"/>
  <c r="L12" i="10"/>
  <c r="P12" i="10"/>
  <c r="O12" i="10"/>
  <c r="Q11" i="10"/>
  <c r="H8" i="10"/>
  <c r="H12" i="10" s="1"/>
  <c r="V14" i="6" l="1"/>
  <c r="A14" i="6"/>
  <c r="P14" i="6"/>
  <c r="C12" i="6"/>
  <c r="G8" i="10" s="1"/>
  <c r="X14" i="6"/>
  <c r="X16" i="6" s="1"/>
  <c r="Q8" i="10" l="1"/>
  <c r="Q12" i="10" s="1"/>
  <c r="G12" i="10"/>
  <c r="V16" i="6"/>
  <c r="P16" i="6"/>
  <c r="E14" i="6"/>
  <c r="E16" i="6" s="1"/>
  <c r="Q14" i="6"/>
  <c r="Q16" i="6" s="1"/>
  <c r="T14" i="6"/>
  <c r="T16" i="6" s="1"/>
  <c r="U14" i="6"/>
  <c r="U16" i="6" s="1"/>
  <c r="W14" i="6"/>
  <c r="W16" i="6" s="1"/>
  <c r="S14" i="6"/>
  <c r="S16" i="6" s="1"/>
  <c r="F14" i="6"/>
  <c r="F16" i="6" s="1"/>
  <c r="R14" i="6"/>
  <c r="R16" i="6" s="1"/>
  <c r="M14" i="6"/>
  <c r="M16" i="6" s="1"/>
  <c r="O14" i="6"/>
  <c r="O16" i="6" s="1"/>
  <c r="G14" i="6"/>
  <c r="G16" i="6" s="1"/>
  <c r="D14" i="6"/>
  <c r="D16" i="6" s="1"/>
  <c r="H14" i="6"/>
  <c r="H16" i="6" s="1"/>
  <c r="N14" i="6"/>
  <c r="N16" i="6" s="1"/>
  <c r="C14" i="6"/>
  <c r="R8" i="10" l="1"/>
  <c r="C16" i="6"/>
  <c r="V9" i="10" l="1"/>
  <c r="V10" i="10" l="1"/>
  <c r="AB10" i="10" s="1"/>
  <c r="AB9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Letitia Johnson</author>
  </authors>
  <commentList>
    <comment ref="G59" authorId="0" shapeId="0" xr:uid="{E780F51B-494A-4D4A-860D-8817AD58BE42}">
      <text>
        <r>
          <rPr>
            <b/>
            <sz val="9"/>
            <color indexed="81"/>
            <rFont val="Tahoma"/>
            <family val="2"/>
          </rPr>
          <t>Letitia Johnson:</t>
        </r>
        <r>
          <rPr>
            <sz val="9"/>
            <color indexed="81"/>
            <rFont val="Tahoma"/>
            <family val="2"/>
          </rPr>
          <t xml:space="preserve">
Expenditures per districts highlighted in yellow are not aligned correctly.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Elisha Campbell</author>
  </authors>
  <commentList>
    <comment ref="A12" authorId="0" shapeId="0" xr:uid="{93759D3C-9FCA-4D9A-90B5-4C843849E7BC}">
      <text>
        <r>
          <rPr>
            <b/>
            <sz val="9"/>
            <color indexed="81"/>
            <rFont val="Tahoma"/>
            <family val="2"/>
          </rPr>
          <t>Enter Your District Code Here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Elisha Campbell</author>
    <author>Mary Knight</author>
  </authors>
  <commentList>
    <comment ref="A8" authorId="0" shapeId="0" xr:uid="{2AB4E558-15B6-4B15-803E-A31D9F316EF5}">
      <text>
        <r>
          <rPr>
            <b/>
            <sz val="9"/>
            <color indexed="81"/>
            <rFont val="Tahoma"/>
            <family val="2"/>
          </rPr>
          <t>Enter Your District Code Here</t>
        </r>
      </text>
    </comment>
    <comment ref="T8" authorId="0" shapeId="0" xr:uid="{15C865FF-8897-4E51-9B19-1C356AB6BE11}">
      <text>
        <r>
          <rPr>
            <b/>
            <sz val="9"/>
            <color indexed="81"/>
            <rFont val="Tahoma"/>
            <charset val="1"/>
          </rPr>
          <t>Enter the total enrollment Month 3
FY22 (include students with disabilities)</t>
        </r>
      </text>
    </comment>
    <comment ref="X8" authorId="1" shapeId="0" xr:uid="{69E7C303-75B1-43D2-8467-4869508413A7}">
      <text>
        <r>
          <rPr>
            <b/>
            <sz val="9"/>
            <color indexed="81"/>
            <rFont val="Tahoma"/>
            <family val="2"/>
          </rPr>
          <t>Enter the total December 1 Child Count for Elementary and Secondary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T9" authorId="0" shapeId="0" xr:uid="{0EACE5DB-BE8B-47E9-A4AA-6120F886D793}">
      <text>
        <r>
          <rPr>
            <b/>
            <sz val="9"/>
            <color indexed="81"/>
            <rFont val="Tahoma"/>
            <charset val="1"/>
          </rPr>
          <t>Enter the total enrollment Month 3 of Elementary Students (including students with disabilities)</t>
        </r>
      </text>
    </comment>
    <comment ref="X9" authorId="1" shapeId="0" xr:uid="{66D3C3FE-5BAE-4206-89FB-89C570DCC418}">
      <text>
        <r>
          <rPr>
            <b/>
            <sz val="9"/>
            <color indexed="81"/>
            <rFont val="Tahoma"/>
            <family val="2"/>
          </rPr>
          <t xml:space="preserve">Enter the December 1 Child count for Elementary
</t>
        </r>
      </text>
    </comment>
    <comment ref="T10" authorId="0" shapeId="0" xr:uid="{912841D9-B844-48A6-9EA9-1B2E3660874B}">
      <text>
        <r>
          <rPr>
            <b/>
            <sz val="9"/>
            <color indexed="81"/>
            <rFont val="Tahoma"/>
            <charset val="1"/>
          </rPr>
          <t>Enter the total enrollment Month 3 of Secondary Students (including students with disabilities)</t>
        </r>
      </text>
    </comment>
    <comment ref="X10" authorId="1" shapeId="0" xr:uid="{15E80D7B-018E-47FE-8474-9E1876398FCA}">
      <text>
        <r>
          <rPr>
            <b/>
            <sz val="9"/>
            <color indexed="81"/>
            <rFont val="Tahoma"/>
            <family val="2"/>
          </rPr>
          <t xml:space="preserve">Enter the total December 1 Child Count for Secondary
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<sst xmlns="http://schemas.openxmlformats.org/spreadsheetml/2006/main" count="313" uniqueCount="85">
  <si>
    <t>Total Amount</t>
  </si>
  <si>
    <t/>
  </si>
  <si>
    <t>STEP 2</t>
  </si>
  <si>
    <t>FUND</t>
  </si>
  <si>
    <t>FUNC</t>
  </si>
  <si>
    <t>0-9999</t>
  </si>
  <si>
    <t>OBJ</t>
  </si>
  <si>
    <t>0-999                        Less: 700-799</t>
  </si>
  <si>
    <t>TOTAL</t>
  </si>
  <si>
    <t>STEP 1</t>
  </si>
  <si>
    <t>Step 3</t>
  </si>
  <si>
    <t>Step 4</t>
  </si>
  <si>
    <t>Less:                Capital outlay</t>
  </si>
  <si>
    <t>Less:                 Debt Service, Transfers, etc.</t>
  </si>
  <si>
    <t>STEP 1 less STEP 2</t>
  </si>
  <si>
    <t>Met or Not Met</t>
  </si>
  <si>
    <t>6000-9999</t>
  </si>
  <si>
    <t>0-999</t>
  </si>
  <si>
    <t>700-799</t>
  </si>
  <si>
    <t>SCH_DIST_DISTRICt</t>
  </si>
  <si>
    <t>SCH_DIST_DISTRICT</t>
  </si>
  <si>
    <t>0-4999</t>
  </si>
  <si>
    <t>3000-3999</t>
  </si>
  <si>
    <t>4000-4999</t>
  </si>
  <si>
    <t>1220-1225</t>
  </si>
  <si>
    <t>2150-2159</t>
  </si>
  <si>
    <t>1220-1225 &amp; 2150-2159</t>
  </si>
  <si>
    <t>Detail Expense Summary Report</t>
  </si>
  <si>
    <t>Function Code: 0 and 4900</t>
  </si>
  <si>
    <t xml:space="preserve">Detail Expense Summary Report </t>
  </si>
  <si>
    <t>STEP 3</t>
  </si>
  <si>
    <t>STEP 4</t>
  </si>
  <si>
    <t>STEP 5</t>
  </si>
  <si>
    <t>STEP 6</t>
  </si>
  <si>
    <t>STEP 7</t>
  </si>
  <si>
    <t>STEP 9</t>
  </si>
  <si>
    <t>STEP 10</t>
  </si>
  <si>
    <t>STEP 11</t>
  </si>
  <si>
    <t>STEP 12</t>
  </si>
  <si>
    <t>STEP 13</t>
  </si>
  <si>
    <t>STEP 14</t>
  </si>
  <si>
    <t>STEP 15</t>
  </si>
  <si>
    <t>STEP 16</t>
  </si>
  <si>
    <t>STEP 17</t>
  </si>
  <si>
    <t>STEP 18</t>
  </si>
  <si>
    <t>MIDNIGHT</t>
  </si>
  <si>
    <t xml:space="preserve">MIDNIGHT </t>
  </si>
  <si>
    <t>EXCESS COST CALCULATION 2022</t>
  </si>
  <si>
    <t>Year Equal to: 2022</t>
  </si>
  <si>
    <t>Percentage of amount spent on students with disabilities</t>
  </si>
  <si>
    <t>Average annual expenditure per student during FY22</t>
  </si>
  <si>
    <t>No. of students with disabilities enrolled in the FY22</t>
  </si>
  <si>
    <t>Minimum Amount the LEA must spend in FY22 for the education of students with disabilities</t>
  </si>
  <si>
    <t>CHECKS</t>
  </si>
  <si>
    <t>No. of students enrolled in FY22 (including students with diabilities)</t>
  </si>
  <si>
    <t>Proration of Total Enrollment</t>
  </si>
  <si>
    <t>Percentage of students with disabilities compared to the total enrollment</t>
  </si>
  <si>
    <t>DO NOT CHANGE</t>
  </si>
  <si>
    <t>Secondary</t>
  </si>
  <si>
    <t>Elementary</t>
  </si>
  <si>
    <t>STEP 8</t>
  </si>
  <si>
    <t>General Ledger Code: 900-999</t>
  </si>
  <si>
    <t>Function Code: 0 - 4900</t>
  </si>
  <si>
    <t>Fund Number: 1120 - 9999</t>
  </si>
  <si>
    <t>Object Code: 700 - 799</t>
  </si>
  <si>
    <t>Object Code: 100 - 999</t>
  </si>
  <si>
    <t>General Ledger Code: 900 - 999</t>
  </si>
  <si>
    <t>Fund Number: 2211</t>
  </si>
  <si>
    <t>Object Code: 0 - 999</t>
  </si>
  <si>
    <t>Fund Number: 1130</t>
  </si>
  <si>
    <t>General Ledger Code: 900 - 900</t>
  </si>
  <si>
    <t>Fund Number: 2560</t>
  </si>
  <si>
    <t>Fund Number: 2599</t>
  </si>
  <si>
    <t>Fund Number: 2600</t>
  </si>
  <si>
    <t>Fund Number: 2610</t>
  </si>
  <si>
    <t>Function Code: 0 -d 4900</t>
  </si>
  <si>
    <t>Fund Number: 2620</t>
  </si>
  <si>
    <t>Fund Number: 3000 - 3999</t>
  </si>
  <si>
    <t>Fund Number: 4000 - 4999</t>
  </si>
  <si>
    <t>Fund Number: 1120</t>
  </si>
  <si>
    <t>Function Code: 1220 - 1225</t>
  </si>
  <si>
    <t>Function Code: 2150 - 2159</t>
  </si>
  <si>
    <t>Function Code: 6000 - 9999</t>
  </si>
  <si>
    <t>Object Code: 100 - 999 - Less 700-799</t>
  </si>
  <si>
    <t>Total Amount Expended on All Students (excluding SPED)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</si>
</sst>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ahoma"/>
      <family val="2"/>
    </font>
    <font>
      <sz val="10"/>
      <name val="Arial"/>
      <family val="2"/>
    </font>
    <font>
      <sz val="11"/>
      <color theme="1"/>
      <name val="Calibri"/>
      <family val="2"/>
    </font>
    <font>
      <sz val="11"/>
      <color rgb="FFFF0000"/>
      <name val="Calibri"/>
      <family val="2"/>
    </font>
    <font>
      <b/>
      <sz val="8"/>
      <color rgb="FF000000"/>
      <name val="Verdana"/>
      <family val="2"/>
    </font>
    <font>
      <sz val="8"/>
      <color rgb="FF000000"/>
      <name val="Verdana"/>
      <family val="2"/>
    </font>
    <font>
      <sz val="11"/>
      <name val="Calibri"/>
      <family val="2"/>
    </font>
    <font>
      <b/>
      <sz val="11"/>
      <color rgb="FF000000"/>
      <name val="Calibri"/>
      <family val="2"/>
    </font>
    <font>
      <b/>
      <sz val="11"/>
      <color rgb="FFFFFFFF"/>
      <name val="Verdan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8"/>
      <color rgb="FF000000"/>
      <name val="Calibri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b/>
      <sz val="11"/>
      <color rgb="FFFFFFFF"/>
      <name val="Verdana"/>
    </font>
    <font>
      <sz val="11"/>
      <color theme="1"/>
      <name val="Calibri"/>
    </font>
    <font>
      <b/>
      <sz val="8"/>
      <color rgb="FF000000"/>
      <name val="Verdana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2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33CCCC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99CC00"/>
        <bgColor rgb="FFFFFFFF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CC66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rgb="FFFFFF00"/>
        <bgColor rgb="FFFFFFFF"/>
      </patternFill>
    </fill>
    <fill>
      <patternFill patternType="solid">
        <fgColor rgb="FFFFFF00"/>
        <bgColor rgb="FF000000"/>
      </patternFill>
    </fill>
    <fill>
      <patternFill patternType="solid">
        <fgColor rgb="FF00FF00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0000"/>
        <bgColor indexed="64"/>
      </patternFill>
    </fill>
  </fills>
  <borders count="3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3" fillId="0" borderId="0"/>
    <xf numFmtId="0" fontId="14" fillId="0" borderId="0"/>
    <xf numFmtId="0" fontId="13" fillId="0" borderId="0">
      <alignment vertical="top"/>
    </xf>
    <xf numFmtId="9" fontId="1" fillId="0" borderId="0" applyFont="0" applyFill="0" applyBorder="0" applyAlignment="0" applyProtection="0"/>
  </cellStyleXfs>
  <cellXfs count="214">
    <xf numFmtId="0" fontId="0" fillId="0" borderId="0" xfId="0"/>
    <xf numFmtId="0" fontId="3" fillId="0" borderId="0" xfId="2"/>
    <xf numFmtId="0" fontId="3" fillId="0" borderId="1" xfId="2" applyBorder="1"/>
    <xf numFmtId="0" fontId="3" fillId="0" borderId="0" xfId="2" applyAlignment="1">
      <alignment horizontal="left"/>
    </xf>
    <xf numFmtId="0" fontId="3" fillId="0" borderId="1" xfId="2" applyBorder="1" applyAlignment="1">
      <alignment horizontal="left"/>
    </xf>
    <xf numFmtId="0" fontId="3" fillId="0" borderId="0" xfId="2" applyAlignment="1">
      <alignment vertical="top"/>
    </xf>
    <xf numFmtId="0" fontId="3" fillId="0" borderId="1" xfId="2" applyBorder="1" applyAlignment="1">
      <alignment vertical="top" wrapText="1"/>
    </xf>
    <xf numFmtId="0" fontId="3" fillId="0" borderId="0" xfId="2" applyAlignment="1">
      <alignment vertical="top" wrapText="1"/>
    </xf>
    <xf numFmtId="164" fontId="3" fillId="0" borderId="0" xfId="2" applyNumberFormat="1" applyAlignment="1">
      <alignment horizontal="left" vertical="top"/>
    </xf>
    <xf numFmtId="0" fontId="3" fillId="0" borderId="0" xfId="2" applyAlignment="1">
      <alignment horizontal="left" vertical="top"/>
    </xf>
    <xf numFmtId="44" fontId="2" fillId="0" borderId="0" xfId="3" quotePrefix="1" applyFont="1"/>
    <xf numFmtId="44" fontId="2" fillId="0" borderId="1" xfId="3" quotePrefix="1" applyFont="1" applyBorder="1"/>
    <xf numFmtId="44" fontId="3" fillId="0" borderId="0" xfId="2" applyNumberFormat="1"/>
    <xf numFmtId="44" fontId="3" fillId="0" borderId="1" xfId="2" applyNumberFormat="1" applyBorder="1"/>
    <xf numFmtId="4" fontId="3" fillId="0" borderId="0" xfId="2" applyNumberFormat="1"/>
    <xf numFmtId="4" fontId="3" fillId="0" borderId="1" xfId="2" applyNumberFormat="1" applyBorder="1"/>
    <xf numFmtId="44" fontId="3" fillId="0" borderId="4" xfId="2" applyNumberFormat="1" applyBorder="1"/>
    <xf numFmtId="4" fontId="3" fillId="0" borderId="0" xfId="2" applyNumberFormat="1" applyFill="1"/>
    <xf numFmtId="4" fontId="3" fillId="0" borderId="1" xfId="2" applyNumberFormat="1" applyFill="1" applyBorder="1"/>
    <xf numFmtId="0" fontId="4" fillId="0" borderId="0" xfId="0" applyFont="1"/>
    <xf numFmtId="0" fontId="5" fillId="0" borderId="0" xfId="0" applyFont="1"/>
    <xf numFmtId="4" fontId="4" fillId="0" borderId="0" xfId="0" applyNumberFormat="1" applyFont="1"/>
    <xf numFmtId="0" fontId="6" fillId="5" borderId="0" xfId="0" applyFont="1" applyFill="1" applyAlignment="1">
      <alignment horizontal="center"/>
    </xf>
    <xf numFmtId="4" fontId="7" fillId="4" borderId="0" xfId="0" applyNumberFormat="1" applyFont="1" applyFill="1" applyAlignment="1">
      <alignment horizontal="right"/>
    </xf>
    <xf numFmtId="0" fontId="4" fillId="0" borderId="0" xfId="0" applyFont="1" applyAlignment="1">
      <alignment wrapText="1"/>
    </xf>
    <xf numFmtId="0" fontId="6" fillId="4" borderId="0" xfId="0" applyFont="1" applyFill="1" applyAlignment="1">
      <alignment horizontal="left"/>
    </xf>
    <xf numFmtId="0" fontId="3" fillId="6" borderId="2" xfId="2" applyFill="1" applyBorder="1" applyAlignment="1">
      <alignment wrapText="1"/>
    </xf>
    <xf numFmtId="0" fontId="3" fillId="6" borderId="3" xfId="2" applyFill="1" applyBorder="1" applyAlignment="1">
      <alignment wrapText="1"/>
    </xf>
    <xf numFmtId="0" fontId="3" fillId="7" borderId="2" xfId="2" applyFill="1" applyBorder="1" applyAlignment="1">
      <alignment wrapText="1"/>
    </xf>
    <xf numFmtId="0" fontId="3" fillId="7" borderId="3" xfId="2" applyFill="1" applyBorder="1" applyAlignment="1">
      <alignment wrapText="1"/>
    </xf>
    <xf numFmtId="0" fontId="3" fillId="8" borderId="2" xfId="2" applyFill="1" applyBorder="1" applyAlignment="1">
      <alignment wrapText="1"/>
    </xf>
    <xf numFmtId="0" fontId="3" fillId="8" borderId="3" xfId="2" applyFill="1" applyBorder="1" applyAlignment="1">
      <alignment wrapText="1"/>
    </xf>
    <xf numFmtId="0" fontId="3" fillId="9" borderId="2" xfId="2" applyFill="1" applyBorder="1" applyAlignment="1">
      <alignment wrapText="1"/>
    </xf>
    <xf numFmtId="0" fontId="3" fillId="9" borderId="3" xfId="2" applyFill="1" applyBorder="1" applyAlignment="1">
      <alignment wrapText="1"/>
    </xf>
    <xf numFmtId="0" fontId="3" fillId="10" borderId="2" xfId="2" applyFill="1" applyBorder="1" applyAlignment="1">
      <alignment wrapText="1"/>
    </xf>
    <xf numFmtId="0" fontId="3" fillId="10" borderId="3" xfId="2" applyFill="1" applyBorder="1" applyAlignment="1">
      <alignment wrapText="1"/>
    </xf>
    <xf numFmtId="0" fontId="3" fillId="11" borderId="2" xfId="2" applyFill="1" applyBorder="1" applyAlignment="1">
      <alignment wrapText="1"/>
    </xf>
    <xf numFmtId="0" fontId="3" fillId="11" borderId="3" xfId="2" applyFill="1" applyBorder="1" applyAlignment="1">
      <alignment wrapText="1"/>
    </xf>
    <xf numFmtId="0" fontId="3" fillId="12" borderId="2" xfId="2" applyFill="1" applyBorder="1" applyAlignment="1">
      <alignment wrapText="1"/>
    </xf>
    <xf numFmtId="0" fontId="3" fillId="12" borderId="3" xfId="2" applyFill="1" applyBorder="1" applyAlignment="1">
      <alignment wrapText="1"/>
    </xf>
    <xf numFmtId="0" fontId="3" fillId="13" borderId="2" xfId="2" applyFill="1" applyBorder="1" applyAlignment="1">
      <alignment wrapText="1"/>
    </xf>
    <xf numFmtId="0" fontId="3" fillId="13" borderId="2" xfId="2" applyFill="1" applyBorder="1"/>
    <xf numFmtId="0" fontId="3" fillId="13" borderId="3" xfId="2" applyFill="1" applyBorder="1"/>
    <xf numFmtId="0" fontId="3" fillId="14" borderId="4" xfId="2" applyFill="1" applyBorder="1"/>
    <xf numFmtId="0" fontId="3" fillId="15" borderId="4" xfId="2" applyFill="1" applyBorder="1"/>
    <xf numFmtId="4" fontId="4" fillId="0" borderId="0" xfId="0" applyNumberFormat="1" applyFont="1" applyAlignment="1">
      <alignment vertical="top"/>
    </xf>
    <xf numFmtId="0" fontId="4" fillId="20" borderId="0" xfId="0" applyFont="1" applyFill="1"/>
    <xf numFmtId="0" fontId="7" fillId="4" borderId="0" xfId="0" applyFont="1" applyFill="1" applyAlignment="1">
      <alignment horizontal="left"/>
    </xf>
    <xf numFmtId="0" fontId="10" fillId="0" borderId="0" xfId="0" applyFont="1" applyAlignment="1">
      <alignment horizontal="left" vertical="center" wrapText="1"/>
    </xf>
    <xf numFmtId="44" fontId="4" fillId="20" borderId="0" xfId="4" applyFont="1" applyFill="1" applyBorder="1"/>
    <xf numFmtId="44" fontId="4" fillId="20" borderId="0" xfId="0" applyNumberFormat="1" applyFont="1" applyFill="1"/>
    <xf numFmtId="44" fontId="4" fillId="0" borderId="0" xfId="4" applyFont="1" applyFill="1" applyBorder="1"/>
    <xf numFmtId="0" fontId="6" fillId="0" borderId="0" xfId="0" applyFont="1" applyAlignment="1">
      <alignment horizontal="center"/>
    </xf>
    <xf numFmtId="4" fontId="13" fillId="0" borderId="0" xfId="5" applyNumberFormat="1" applyAlignment="1">
      <alignment vertical="top"/>
    </xf>
    <xf numFmtId="0" fontId="9" fillId="0" borderId="0" xfId="0" applyFont="1"/>
    <xf numFmtId="0" fontId="16" fillId="0" borderId="0" xfId="5" applyFont="1" applyAlignment="1">
      <alignment vertical="top"/>
    </xf>
    <xf numFmtId="0" fontId="9" fillId="0" borderId="0" xfId="0" applyFont="1" applyAlignment="1">
      <alignment vertical="top"/>
    </xf>
    <xf numFmtId="0" fontId="16" fillId="0" borderId="0" xfId="6" applyFont="1" applyAlignment="1">
      <alignment vertical="top"/>
    </xf>
    <xf numFmtId="0" fontId="4" fillId="0" borderId="0" xfId="0" applyNumberFormat="1" applyFont="1" applyAlignment="1">
      <alignment horizontal="left"/>
    </xf>
    <xf numFmtId="4" fontId="3" fillId="0" borderId="0" xfId="2" applyNumberFormat="1" applyFill="1" applyBorder="1"/>
    <xf numFmtId="4" fontId="3" fillId="0" borderId="0" xfId="2" applyNumberFormat="1" applyBorder="1"/>
    <xf numFmtId="0" fontId="7" fillId="4" borderId="0" xfId="0" applyNumberFormat="1" applyFont="1" applyFill="1" applyAlignment="1">
      <alignment horizontal="left"/>
    </xf>
    <xf numFmtId="0" fontId="6" fillId="4" borderId="0" xfId="0" applyNumberFormat="1" applyFont="1" applyFill="1" applyAlignment="1">
      <alignment horizontal="left"/>
    </xf>
    <xf numFmtId="0" fontId="4" fillId="0" borderId="0" xfId="0" applyNumberFormat="1" applyFont="1" applyAlignment="1">
      <alignment horizontal="left" vertical="top"/>
    </xf>
    <xf numFmtId="0" fontId="3" fillId="0" borderId="0" xfId="2" applyBorder="1"/>
    <xf numFmtId="0" fontId="3" fillId="0" borderId="0" xfId="2" applyBorder="1" applyAlignment="1">
      <alignment horizontal="left"/>
    </xf>
    <xf numFmtId="0" fontId="3" fillId="0" borderId="0" xfId="2" applyBorder="1" applyAlignment="1">
      <alignment vertical="top" wrapText="1"/>
    </xf>
    <xf numFmtId="44" fontId="2" fillId="0" borderId="0" xfId="3" quotePrefix="1" applyFont="1" applyBorder="1"/>
    <xf numFmtId="44" fontId="3" fillId="0" borderId="0" xfId="2" applyNumberFormat="1" applyBorder="1"/>
    <xf numFmtId="0" fontId="4" fillId="0" borderId="0" xfId="0" applyFont="1" applyAlignment="1">
      <alignment horizontal="center" vertical="center" wrapText="1"/>
    </xf>
    <xf numFmtId="4" fontId="4" fillId="0" borderId="0" xfId="0" applyNumberFormat="1" applyFont="1" applyAlignment="1">
      <alignment horizontal="center" vertical="top" wrapText="1"/>
    </xf>
    <xf numFmtId="4" fontId="15" fillId="0" borderId="0" xfId="0" applyNumberFormat="1" applyFont="1" applyAlignment="1">
      <alignment horizontal="center" vertical="top" wrapText="1"/>
    </xf>
    <xf numFmtId="0" fontId="4" fillId="0" borderId="0" xfId="0" applyFont="1" applyAlignment="1">
      <alignment horizontal="center" vertical="center"/>
    </xf>
    <xf numFmtId="44" fontId="2" fillId="0" borderId="0" xfId="3" quotePrefix="1" applyFont="1" applyFill="1"/>
    <xf numFmtId="44" fontId="2" fillId="0" borderId="1" xfId="3" quotePrefix="1" applyFont="1" applyFill="1" applyBorder="1"/>
    <xf numFmtId="0" fontId="13" fillId="0" borderId="0" xfId="5" applyNumberFormat="1" applyAlignment="1">
      <alignment horizontal="left" vertical="top"/>
    </xf>
    <xf numFmtId="4" fontId="13" fillId="0" borderId="0" xfId="7" applyNumberFormat="1">
      <alignment vertical="top"/>
    </xf>
    <xf numFmtId="4" fontId="13" fillId="0" borderId="0" xfId="6" applyNumberFormat="1" applyFont="1" applyAlignment="1">
      <alignment vertical="top"/>
    </xf>
    <xf numFmtId="0" fontId="16" fillId="0" borderId="0" xfId="7" applyFont="1">
      <alignment vertical="top"/>
    </xf>
    <xf numFmtId="4" fontId="9" fillId="0" borderId="0" xfId="0" applyNumberFormat="1" applyFont="1"/>
    <xf numFmtId="4" fontId="7" fillId="19" borderId="0" xfId="0" applyNumberFormat="1" applyFont="1" applyFill="1" applyAlignment="1">
      <alignment horizontal="right"/>
    </xf>
    <xf numFmtId="0" fontId="4" fillId="0" borderId="0" xfId="0" applyNumberFormat="1" applyFont="1"/>
    <xf numFmtId="0" fontId="7" fillId="19" borderId="0" xfId="0" applyNumberFormat="1" applyFont="1" applyFill="1" applyAlignment="1">
      <alignment horizontal="left"/>
    </xf>
    <xf numFmtId="0" fontId="13" fillId="0" borderId="0" xfId="7" applyNumberFormat="1" applyAlignment="1">
      <alignment horizontal="left" vertical="top"/>
    </xf>
    <xf numFmtId="0" fontId="13" fillId="0" borderId="0" xfId="6" applyNumberFormat="1" applyFont="1" applyAlignment="1">
      <alignment horizontal="left" vertical="top"/>
    </xf>
    <xf numFmtId="4" fontId="4" fillId="0" borderId="0" xfId="0" applyNumberFormat="1" applyFont="1" applyAlignment="1">
      <alignment horizontal="center" vertical="top" wrapText="1"/>
    </xf>
    <xf numFmtId="4" fontId="15" fillId="0" borderId="0" xfId="0" applyNumberFormat="1" applyFont="1" applyAlignment="1">
      <alignment horizontal="center" vertical="top" wrapText="1"/>
    </xf>
    <xf numFmtId="9" fontId="3" fillId="0" borderId="4" xfId="8" applyFont="1" applyBorder="1"/>
    <xf numFmtId="44" fontId="3" fillId="0" borderId="4" xfId="4" applyFont="1" applyBorder="1"/>
    <xf numFmtId="9" fontId="3" fillId="0" borderId="4" xfId="8" applyFont="1" applyFill="1" applyBorder="1"/>
    <xf numFmtId="44" fontId="3" fillId="22" borderId="4" xfId="4" applyFont="1" applyFill="1" applyBorder="1"/>
    <xf numFmtId="43" fontId="2" fillId="0" borderId="0" xfId="1" quotePrefix="1" applyFont="1" applyBorder="1"/>
    <xf numFmtId="9" fontId="3" fillId="0" borderId="0" xfId="8" applyFont="1" applyBorder="1"/>
    <xf numFmtId="164" fontId="3" fillId="0" borderId="0" xfId="2" applyNumberFormat="1" applyBorder="1" applyAlignment="1">
      <alignment horizontal="left" vertical="top"/>
    </xf>
    <xf numFmtId="0" fontId="3" fillId="0" borderId="0" xfId="2" applyBorder="1" applyAlignment="1">
      <alignment horizontal="left" vertical="top"/>
    </xf>
    <xf numFmtId="44" fontId="3" fillId="0" borderId="0" xfId="4" applyFont="1" applyBorder="1"/>
    <xf numFmtId="0" fontId="3" fillId="0" borderId="0" xfId="2" applyBorder="1" applyAlignment="1">
      <alignment horizontal="right"/>
    </xf>
    <xf numFmtId="44" fontId="2" fillId="0" borderId="4" xfId="4" quotePrefix="1" applyFont="1" applyBorder="1"/>
    <xf numFmtId="44" fontId="2" fillId="0" borderId="7" xfId="4" quotePrefix="1" applyFont="1" applyBorder="1"/>
    <xf numFmtId="44" fontId="3" fillId="0" borderId="7" xfId="4" applyFont="1" applyBorder="1"/>
    <xf numFmtId="44" fontId="3" fillId="22" borderId="7" xfId="4" applyFont="1" applyFill="1" applyBorder="1"/>
    <xf numFmtId="44" fontId="3" fillId="0" borderId="8" xfId="4" applyFont="1" applyBorder="1"/>
    <xf numFmtId="44" fontId="3" fillId="0" borderId="9" xfId="4" applyFont="1" applyBorder="1"/>
    <xf numFmtId="44" fontId="3" fillId="0" borderId="11" xfId="4" applyFont="1" applyBorder="1"/>
    <xf numFmtId="44" fontId="3" fillId="22" borderId="11" xfId="4" applyFont="1" applyFill="1" applyBorder="1"/>
    <xf numFmtId="44" fontId="3" fillId="0" borderId="12" xfId="4" applyFont="1" applyBorder="1"/>
    <xf numFmtId="44" fontId="3" fillId="0" borderId="17" xfId="4" applyFont="1" applyBorder="1"/>
    <xf numFmtId="44" fontId="3" fillId="0" borderId="18" xfId="4" applyFont="1" applyBorder="1"/>
    <xf numFmtId="44" fontId="3" fillId="0" borderId="20" xfId="4" applyFont="1" applyBorder="1"/>
    <xf numFmtId="0" fontId="3" fillId="15" borderId="7" xfId="2" applyFill="1" applyBorder="1"/>
    <xf numFmtId="0" fontId="3" fillId="16" borderId="8" xfId="2" applyFill="1" applyBorder="1"/>
    <xf numFmtId="0" fontId="3" fillId="16" borderId="9" xfId="2" applyFill="1" applyBorder="1"/>
    <xf numFmtId="9" fontId="3" fillId="0" borderId="9" xfId="8" applyFont="1" applyFill="1" applyBorder="1"/>
    <xf numFmtId="44" fontId="3" fillId="0" borderId="9" xfId="2" applyNumberFormat="1" applyBorder="1"/>
    <xf numFmtId="9" fontId="3" fillId="0" borderId="9" xfId="8" applyFont="1" applyBorder="1"/>
    <xf numFmtId="44" fontId="3" fillId="0" borderId="11" xfId="2" applyNumberFormat="1" applyBorder="1"/>
    <xf numFmtId="0" fontId="3" fillId="2" borderId="7" xfId="2" applyFill="1" applyBorder="1"/>
    <xf numFmtId="0" fontId="3" fillId="17" borderId="7" xfId="2" applyFill="1" applyBorder="1"/>
    <xf numFmtId="0" fontId="3" fillId="18" borderId="8" xfId="2" applyFill="1" applyBorder="1"/>
    <xf numFmtId="0" fontId="3" fillId="0" borderId="17" xfId="2" applyBorder="1" applyAlignment="1">
      <alignment horizontal="center"/>
    </xf>
    <xf numFmtId="0" fontId="3" fillId="0" borderId="18" xfId="2" applyBorder="1" applyAlignment="1">
      <alignment horizontal="center"/>
    </xf>
    <xf numFmtId="0" fontId="17" fillId="0" borderId="0" xfId="2" applyFont="1" applyBorder="1" applyAlignment="1">
      <alignment horizontal="center"/>
    </xf>
    <xf numFmtId="0" fontId="17" fillId="0" borderId="0" xfId="2" applyFont="1" applyBorder="1" applyAlignment="1">
      <alignment horizontal="center" vertical="top"/>
    </xf>
    <xf numFmtId="164" fontId="3" fillId="22" borderId="0" xfId="2" applyNumberFormat="1" applyFill="1" applyBorder="1" applyAlignment="1">
      <alignment horizontal="left" vertical="top"/>
    </xf>
    <xf numFmtId="164" fontId="3" fillId="22" borderId="0" xfId="2" applyNumberFormat="1" applyFill="1" applyAlignment="1">
      <alignment horizontal="left" vertical="top"/>
    </xf>
    <xf numFmtId="0" fontId="17" fillId="23" borderId="5" xfId="2" applyFont="1" applyFill="1" applyBorder="1" applyAlignment="1">
      <alignment horizontal="center" wrapText="1"/>
    </xf>
    <xf numFmtId="0" fontId="17" fillId="23" borderId="6" xfId="2" applyFont="1" applyFill="1" applyBorder="1" applyAlignment="1">
      <alignment horizontal="center" wrapText="1"/>
    </xf>
    <xf numFmtId="0" fontId="17" fillId="23" borderId="10" xfId="2" applyFont="1" applyFill="1" applyBorder="1" applyAlignment="1">
      <alignment horizontal="center" wrapText="1"/>
    </xf>
    <xf numFmtId="0" fontId="17" fillId="23" borderId="7" xfId="2" applyFont="1" applyFill="1" applyBorder="1" applyAlignment="1">
      <alignment horizontal="center"/>
    </xf>
    <xf numFmtId="0" fontId="17" fillId="23" borderId="4" xfId="2" applyFont="1" applyFill="1" applyBorder="1" applyAlignment="1">
      <alignment horizontal="center"/>
    </xf>
    <xf numFmtId="0" fontId="17" fillId="23" borderId="11" xfId="2" applyFont="1" applyFill="1" applyBorder="1" applyAlignment="1">
      <alignment horizontal="center"/>
    </xf>
    <xf numFmtId="0" fontId="17" fillId="23" borderId="8" xfId="2" applyFont="1" applyFill="1" applyBorder="1" applyAlignment="1">
      <alignment horizontal="center" vertical="top"/>
    </xf>
    <xf numFmtId="0" fontId="17" fillId="23" borderId="9" xfId="2" applyFont="1" applyFill="1" applyBorder="1" applyAlignment="1">
      <alignment horizontal="center" vertical="top"/>
    </xf>
    <xf numFmtId="0" fontId="17" fillId="23" borderId="9" xfId="2" applyFont="1" applyFill="1" applyBorder="1" applyAlignment="1">
      <alignment horizontal="center" vertical="top" wrapText="1"/>
    </xf>
    <xf numFmtId="0" fontId="17" fillId="23" borderId="12" xfId="2" applyFont="1" applyFill="1" applyBorder="1" applyAlignment="1">
      <alignment horizontal="center"/>
    </xf>
    <xf numFmtId="0" fontId="17" fillId="2" borderId="5" xfId="2" applyFont="1" applyFill="1" applyBorder="1" applyAlignment="1">
      <alignment horizontal="center" wrapText="1"/>
    </xf>
    <xf numFmtId="0" fontId="17" fillId="2" borderId="6" xfId="2" applyFont="1" applyFill="1" applyBorder="1" applyAlignment="1">
      <alignment horizontal="center" wrapText="1"/>
    </xf>
    <xf numFmtId="0" fontId="17" fillId="2" borderId="7" xfId="2" applyFont="1" applyFill="1" applyBorder="1" applyAlignment="1">
      <alignment horizontal="center"/>
    </xf>
    <xf numFmtId="0" fontId="17" fillId="2" borderId="4" xfId="2" applyFont="1" applyFill="1" applyBorder="1" applyAlignment="1">
      <alignment horizontal="center"/>
    </xf>
    <xf numFmtId="0" fontId="17" fillId="2" borderId="8" xfId="2" applyFont="1" applyFill="1" applyBorder="1" applyAlignment="1">
      <alignment horizontal="center" vertical="top" wrapText="1"/>
    </xf>
    <xf numFmtId="0" fontId="17" fillId="2" borderId="9" xfId="2" applyFont="1" applyFill="1" applyBorder="1" applyAlignment="1">
      <alignment horizontal="center" vertical="top" wrapText="1"/>
    </xf>
    <xf numFmtId="0" fontId="17" fillId="0" borderId="0" xfId="2" applyFont="1" applyBorder="1"/>
    <xf numFmtId="0" fontId="10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/>
    </xf>
    <xf numFmtId="0" fontId="19" fillId="0" borderId="0" xfId="0" applyFont="1"/>
    <xf numFmtId="44" fontId="19" fillId="20" borderId="0" xfId="4" applyFont="1" applyFill="1"/>
    <xf numFmtId="0" fontId="20" fillId="5" borderId="0" xfId="0" applyFont="1" applyFill="1" applyAlignment="1">
      <alignment horizontal="center"/>
    </xf>
    <xf numFmtId="0" fontId="18" fillId="0" borderId="0" xfId="0" applyFont="1" applyFill="1" applyAlignment="1">
      <alignment horizontal="left" vertical="center" wrapText="1"/>
    </xf>
    <xf numFmtId="0" fontId="19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horizontal="center" vertical="center" wrapText="1"/>
    </xf>
    <xf numFmtId="44" fontId="19" fillId="0" borderId="0" xfId="4" applyFont="1" applyFill="1"/>
    <xf numFmtId="0" fontId="20" fillId="0" borderId="0" xfId="0" applyFont="1" applyFill="1" applyAlignment="1">
      <alignment horizontal="center"/>
    </xf>
    <xf numFmtId="0" fontId="18" fillId="0" borderId="0" xfId="0" applyFont="1" applyFill="1" applyAlignment="1">
      <alignment horizontal="center" vertical="center" wrapText="1"/>
    </xf>
    <xf numFmtId="44" fontId="2" fillId="0" borderId="1" xfId="3" applyFont="1" applyBorder="1"/>
    <xf numFmtId="44" fontId="2" fillId="0" borderId="0" xfId="3" applyFont="1" applyBorder="1"/>
    <xf numFmtId="44" fontId="2" fillId="0" borderId="0" xfId="3" applyFont="1"/>
    <xf numFmtId="0" fontId="4" fillId="0" borderId="0" xfId="0" applyFont="1" applyAlignment="1">
      <alignment horizontal="center"/>
    </xf>
    <xf numFmtId="0" fontId="18" fillId="3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4" fillId="21" borderId="0" xfId="0" applyFont="1" applyFill="1" applyAlignment="1">
      <alignment horizontal="center" vertical="center" wrapText="1"/>
    </xf>
    <xf numFmtId="0" fontId="10" fillId="3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4" fontId="4" fillId="0" borderId="0" xfId="0" applyNumberFormat="1" applyFont="1" applyAlignment="1">
      <alignment horizontal="center" vertical="top" wrapText="1"/>
    </xf>
    <xf numFmtId="4" fontId="15" fillId="0" borderId="0" xfId="0" applyNumberFormat="1" applyFont="1" applyAlignment="1">
      <alignment horizontal="center" vertical="top" wrapText="1"/>
    </xf>
    <xf numFmtId="0" fontId="19" fillId="21" borderId="0" xfId="0" applyFont="1" applyFill="1" applyAlignment="1">
      <alignment horizontal="center" vertical="center" wrapText="1"/>
    </xf>
    <xf numFmtId="0" fontId="4" fillId="20" borderId="0" xfId="0" applyFont="1" applyFill="1" applyAlignment="1">
      <alignment horizontal="center" vertical="center"/>
    </xf>
    <xf numFmtId="0" fontId="17" fillId="23" borderId="13" xfId="2" applyFont="1" applyFill="1" applyBorder="1" applyAlignment="1">
      <alignment horizontal="center"/>
    </xf>
    <xf numFmtId="0" fontId="17" fillId="23" borderId="14" xfId="2" applyFont="1" applyFill="1" applyBorder="1" applyAlignment="1">
      <alignment horizontal="center"/>
    </xf>
    <xf numFmtId="0" fontId="17" fillId="23" borderId="15" xfId="2" applyFont="1" applyFill="1" applyBorder="1" applyAlignment="1">
      <alignment horizontal="center"/>
    </xf>
    <xf numFmtId="0" fontId="17" fillId="2" borderId="13" xfId="2" applyFont="1" applyFill="1" applyBorder="1" applyAlignment="1">
      <alignment horizontal="center"/>
    </xf>
    <xf numFmtId="0" fontId="17" fillId="2" borderId="14" xfId="2" applyFont="1" applyFill="1" applyBorder="1" applyAlignment="1">
      <alignment horizontal="center"/>
    </xf>
    <xf numFmtId="0" fontId="17" fillId="2" borderId="15" xfId="2" applyFont="1" applyFill="1" applyBorder="1" applyAlignment="1">
      <alignment horizontal="center"/>
    </xf>
    <xf numFmtId="0" fontId="17" fillId="24" borderId="19" xfId="2" applyFont="1" applyFill="1" applyBorder="1" applyAlignment="1">
      <alignment horizontal="center"/>
    </xf>
    <xf numFmtId="0" fontId="17" fillId="24" borderId="21" xfId="2" applyFont="1" applyFill="1" applyBorder="1" applyAlignment="1">
      <alignment horizontal="center"/>
    </xf>
    <xf numFmtId="0" fontId="17" fillId="11" borderId="13" xfId="2" applyFont="1" applyFill="1" applyBorder="1" applyAlignment="1">
      <alignment horizontal="center"/>
    </xf>
    <xf numFmtId="0" fontId="17" fillId="11" borderId="14" xfId="2" applyFont="1" applyFill="1" applyBorder="1" applyAlignment="1">
      <alignment horizontal="center"/>
    </xf>
    <xf numFmtId="0" fontId="17" fillId="11" borderId="16" xfId="2" applyFont="1" applyFill="1" applyBorder="1" applyAlignment="1">
      <alignment horizontal="center"/>
    </xf>
    <xf numFmtId="0" fontId="17" fillId="25" borderId="22" xfId="2" applyFont="1" applyFill="1" applyBorder="1" applyAlignment="1">
      <alignment horizontal="center" vertical="center" wrapText="1"/>
    </xf>
    <xf numFmtId="0" fontId="17" fillId="25" borderId="23" xfId="2" applyFont="1" applyFill="1" applyBorder="1" applyAlignment="1">
      <alignment horizontal="center" vertical="center" wrapText="1"/>
    </xf>
    <xf numFmtId="0" fontId="17" fillId="25" borderId="24" xfId="2" applyFont="1" applyFill="1" applyBorder="1" applyAlignment="1">
      <alignment horizontal="center" vertical="center" wrapText="1"/>
    </xf>
    <xf numFmtId="0" fontId="17" fillId="22" borderId="22" xfId="2" applyFont="1" applyFill="1" applyBorder="1" applyAlignment="1">
      <alignment horizontal="center" vertical="center"/>
    </xf>
    <xf numFmtId="0" fontId="17" fillId="22" borderId="23" xfId="2" applyFont="1" applyFill="1" applyBorder="1" applyAlignment="1">
      <alignment horizontal="center" vertical="center"/>
    </xf>
    <xf numFmtId="0" fontId="17" fillId="22" borderId="24" xfId="2" applyFont="1" applyFill="1" applyBorder="1" applyAlignment="1">
      <alignment horizontal="center" vertical="center"/>
    </xf>
    <xf numFmtId="0" fontId="17" fillId="2" borderId="16" xfId="2" applyFont="1" applyFill="1" applyBorder="1" applyAlignment="1">
      <alignment horizontal="center" vertical="center" wrapText="1"/>
    </xf>
    <xf numFmtId="0" fontId="17" fillId="2" borderId="25" xfId="2" applyFont="1" applyFill="1" applyBorder="1" applyAlignment="1">
      <alignment horizontal="center" vertical="center" wrapText="1"/>
    </xf>
    <xf numFmtId="0" fontId="17" fillId="2" borderId="26" xfId="2" applyFont="1" applyFill="1" applyBorder="1" applyAlignment="1">
      <alignment horizontal="center" vertical="center" wrapText="1"/>
    </xf>
    <xf numFmtId="0" fontId="3" fillId="24" borderId="27" xfId="2" applyFill="1" applyBorder="1" applyAlignment="1">
      <alignment horizontal="center"/>
    </xf>
    <xf numFmtId="0" fontId="3" fillId="24" borderId="28" xfId="2" applyFill="1" applyBorder="1" applyAlignment="1">
      <alignment horizontal="center"/>
    </xf>
    <xf numFmtId="0" fontId="3" fillId="24" borderId="29" xfId="2" applyFill="1" applyBorder="1" applyAlignment="1">
      <alignment horizontal="center"/>
    </xf>
    <xf numFmtId="0" fontId="17" fillId="11" borderId="14" xfId="2" applyFont="1" applyFill="1" applyBorder="1" applyAlignment="1">
      <alignment horizontal="center" vertical="center" wrapText="1"/>
    </xf>
    <xf numFmtId="0" fontId="17" fillId="11" borderId="31" xfId="2" applyFont="1" applyFill="1" applyBorder="1" applyAlignment="1">
      <alignment horizontal="center" vertical="center" wrapText="1"/>
    </xf>
    <xf numFmtId="0" fontId="17" fillId="11" borderId="32" xfId="2" applyFont="1" applyFill="1" applyBorder="1" applyAlignment="1">
      <alignment horizontal="center" vertical="center" wrapText="1"/>
    </xf>
    <xf numFmtId="0" fontId="17" fillId="11" borderId="16" xfId="2" applyFont="1" applyFill="1" applyBorder="1" applyAlignment="1">
      <alignment horizontal="center" vertical="center" wrapText="1"/>
    </xf>
    <xf numFmtId="0" fontId="17" fillId="11" borderId="25" xfId="2" applyFont="1" applyFill="1" applyBorder="1" applyAlignment="1">
      <alignment horizontal="center" vertical="center" wrapText="1"/>
    </xf>
    <xf numFmtId="0" fontId="17" fillId="11" borderId="26" xfId="2" applyFont="1" applyFill="1" applyBorder="1" applyAlignment="1">
      <alignment horizontal="center" vertical="center" wrapText="1"/>
    </xf>
    <xf numFmtId="0" fontId="17" fillId="24" borderId="30" xfId="2" applyFont="1" applyFill="1" applyBorder="1" applyAlignment="1">
      <alignment horizontal="center" vertical="center" wrapText="1"/>
    </xf>
    <xf numFmtId="0" fontId="17" fillId="24" borderId="31" xfId="2" applyFont="1" applyFill="1" applyBorder="1" applyAlignment="1">
      <alignment horizontal="center" vertical="center" wrapText="1"/>
    </xf>
    <xf numFmtId="0" fontId="17" fillId="24" borderId="32" xfId="2" applyFont="1" applyFill="1" applyBorder="1" applyAlignment="1">
      <alignment horizontal="center" vertical="center" wrapText="1"/>
    </xf>
    <xf numFmtId="9" fontId="17" fillId="24" borderId="30" xfId="8" applyFont="1" applyFill="1" applyBorder="1" applyAlignment="1">
      <alignment horizontal="center" vertical="center" wrapText="1"/>
    </xf>
    <xf numFmtId="9" fontId="17" fillId="24" borderId="31" xfId="8" applyFont="1" applyFill="1" applyBorder="1" applyAlignment="1">
      <alignment horizontal="center" vertical="center" wrapText="1"/>
    </xf>
    <xf numFmtId="9" fontId="17" fillId="24" borderId="32" xfId="8" applyFont="1" applyFill="1" applyBorder="1" applyAlignment="1">
      <alignment horizontal="center" vertical="center" wrapText="1"/>
    </xf>
    <xf numFmtId="0" fontId="17" fillId="24" borderId="33" xfId="2" applyFont="1" applyFill="1" applyBorder="1" applyAlignment="1">
      <alignment horizontal="center" vertical="center" wrapText="1"/>
    </xf>
    <xf numFmtId="0" fontId="17" fillId="24" borderId="25" xfId="2" applyFont="1" applyFill="1" applyBorder="1" applyAlignment="1">
      <alignment horizontal="center" vertical="center" wrapText="1"/>
    </xf>
    <xf numFmtId="0" fontId="17" fillId="24" borderId="26" xfId="2" applyFont="1" applyFill="1" applyBorder="1" applyAlignment="1">
      <alignment horizontal="center" vertical="center" wrapText="1"/>
    </xf>
    <xf numFmtId="0" fontId="17" fillId="11" borderId="13" xfId="2" applyFont="1" applyFill="1" applyBorder="1" applyAlignment="1">
      <alignment horizontal="center" vertical="center" wrapText="1"/>
    </xf>
    <xf numFmtId="0" fontId="17" fillId="11" borderId="28" xfId="2" applyFont="1" applyFill="1" applyBorder="1" applyAlignment="1">
      <alignment horizontal="center" vertical="center" wrapText="1"/>
    </xf>
    <xf numFmtId="0" fontId="17" fillId="11" borderId="29" xfId="2" applyFont="1" applyFill="1" applyBorder="1" applyAlignment="1">
      <alignment horizontal="center" vertical="center" wrapText="1"/>
    </xf>
  </cellXfs>
  <cellStyles count="9">
    <cellStyle name="Comma" xfId="1" builtinId="3"/>
    <cellStyle name="Currency" xfId="4" builtinId="4"/>
    <cellStyle name="Currency 2" xfId="3" xr:uid="{2D21758D-4F0C-443D-9F2F-B35724927F49}"/>
    <cellStyle name="Normal" xfId="0" builtinId="0"/>
    <cellStyle name="Normal 2" xfId="2" xr:uid="{C6F2C4B1-BC09-4789-9D9F-8CBD0949A52B}"/>
    <cellStyle name="Normal 3" xfId="5" xr:uid="{AA3D8B19-BF69-425D-85BC-5B4CED7BE438}"/>
    <cellStyle name="Normal 4" xfId="6" xr:uid="{0CFE844A-BC2C-413D-B58E-B5F0EB217167}"/>
    <cellStyle name="Normal 5" xfId="7" xr:uid="{9BDF789C-D6C4-49CD-B6CB-D94AE5AD44A7}"/>
    <cellStyle name="Percent" xfId="8" builtinId="5"/>
  </cellStyles>
  <dxfs count="0"/>
  <tableStyles count="0" defaultTableStyle="TableStyleMedium2" defaultPivotStyle="PivotStyleLight16"/>
  <colors>
    <mruColors>
      <color rgb="FFFFFFCC"/>
      <color rgb="FFCC9900"/>
      <color rgb="FFCC6600"/>
      <color rgb="FF9966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B0CC94-A793-4B4E-9DB4-84578F30A835}">
  <sheetPr>
    <tabColor rgb="FF92D050"/>
  </sheetPr>
  <dimension ref="A1:H158"/>
  <sheetViews>
    <sheetView zoomScale="140" zoomScaleNormal="140" workbookViewId="0">
      <selection activeCell="A9" sqref="A9"/>
    </sheetView>
  </sheetViews>
  <sheetFormatPr defaultColWidth="9" defaultRowHeight="14.25" x14ac:dyDescent="0.45"/>
  <cols>
    <col min="1" max="2" width="27.265625" style="19" customWidth="1"/>
    <col min="3" max="3" width="6.265625" style="19" customWidth="1"/>
    <col min="4" max="5" width="27.265625" style="19" customWidth="1"/>
    <col min="6" max="6" width="8.73046875" style="19" customWidth="1"/>
    <col min="7" max="8" width="26.59765625" style="19" customWidth="1"/>
    <col min="9" max="16384" width="9" style="19"/>
  </cols>
  <sheetData>
    <row r="1" spans="1:8" ht="49.15" customHeight="1" x14ac:dyDescent="0.45">
      <c r="A1" s="159" t="s">
        <v>29</v>
      </c>
      <c r="B1" s="159"/>
      <c r="D1" s="159" t="s">
        <v>29</v>
      </c>
      <c r="E1" s="159"/>
      <c r="G1" s="159" t="s">
        <v>29</v>
      </c>
      <c r="H1" s="159"/>
    </row>
    <row r="2" spans="1:8" ht="22.5" customHeight="1" x14ac:dyDescent="0.45">
      <c r="A2" s="160" t="s">
        <v>48</v>
      </c>
      <c r="B2" s="160"/>
      <c r="C2" s="20"/>
      <c r="D2" s="160" t="s">
        <v>48</v>
      </c>
      <c r="E2" s="160"/>
      <c r="G2" s="160" t="s">
        <v>48</v>
      </c>
      <c r="H2" s="160"/>
    </row>
    <row r="3" spans="1:8" ht="14.65" customHeight="1" x14ac:dyDescent="0.45">
      <c r="A3" s="163" t="s">
        <v>61</v>
      </c>
      <c r="B3" s="163"/>
      <c r="D3" s="158" t="s">
        <v>61</v>
      </c>
      <c r="E3" s="158"/>
      <c r="G3" s="158" t="s">
        <v>61</v>
      </c>
      <c r="H3" s="158"/>
    </row>
    <row r="4" spans="1:8" ht="14.65" customHeight="1" x14ac:dyDescent="0.45">
      <c r="A4" s="162" t="s">
        <v>62</v>
      </c>
      <c r="B4" s="162"/>
      <c r="D4" s="161" t="s">
        <v>62</v>
      </c>
      <c r="E4" s="161"/>
      <c r="G4" s="161" t="s">
        <v>82</v>
      </c>
      <c r="H4" s="161"/>
    </row>
    <row r="5" spans="1:8" ht="14.65" customHeight="1" x14ac:dyDescent="0.45">
      <c r="A5" s="163" t="s">
        <v>63</v>
      </c>
      <c r="B5" s="163"/>
      <c r="D5" s="158" t="s">
        <v>63</v>
      </c>
      <c r="E5" s="158"/>
      <c r="G5" s="158" t="s">
        <v>63</v>
      </c>
      <c r="H5" s="158"/>
    </row>
    <row r="6" spans="1:8" ht="14.65" customHeight="1" x14ac:dyDescent="0.45">
      <c r="A6" s="163" t="s">
        <v>65</v>
      </c>
      <c r="B6" s="163"/>
      <c r="D6" s="158" t="s">
        <v>64</v>
      </c>
      <c r="E6" s="158"/>
      <c r="G6" s="158" t="s">
        <v>83</v>
      </c>
      <c r="H6" s="158"/>
    </row>
    <row r="7" spans="1:8" x14ac:dyDescent="0.45">
      <c r="B7" s="21">
        <f>SUM(B9:B155)</f>
        <v>45489211.240000002</v>
      </c>
      <c r="E7" s="21">
        <f>SUM(E9:E154)</f>
        <v>2952935.05</v>
      </c>
      <c r="H7" s="21">
        <f>SUM(H9:H154)</f>
        <v>12525</v>
      </c>
    </row>
    <row r="8" spans="1:8" ht="14.65" customHeight="1" x14ac:dyDescent="0.45">
      <c r="A8" s="22" t="s">
        <v>20</v>
      </c>
      <c r="B8" s="22" t="s">
        <v>0</v>
      </c>
      <c r="D8" s="22" t="s">
        <v>20</v>
      </c>
      <c r="E8" s="22" t="s">
        <v>0</v>
      </c>
      <c r="G8" s="22" t="s">
        <v>20</v>
      </c>
      <c r="H8" s="22" t="s">
        <v>0</v>
      </c>
    </row>
    <row r="9" spans="1:8" ht="14.65" customHeight="1" x14ac:dyDescent="0.45">
      <c r="A9" s="61">
        <v>1999</v>
      </c>
      <c r="B9" s="23">
        <v>45489211.240000002</v>
      </c>
      <c r="D9" s="61">
        <v>1999</v>
      </c>
      <c r="E9" s="23">
        <v>2952935.05</v>
      </c>
      <c r="G9" s="61">
        <v>1999</v>
      </c>
      <c r="H9" s="23">
        <v>12525</v>
      </c>
    </row>
    <row r="10" spans="1:8" ht="14.65" customHeight="1" x14ac:dyDescent="0.45">
      <c r="A10" s="61"/>
      <c r="B10" s="23"/>
      <c r="D10" s="61"/>
      <c r="E10" s="23"/>
    </row>
    <row r="11" spans="1:8" ht="14.65" customHeight="1" x14ac:dyDescent="0.45">
      <c r="A11" s="61"/>
      <c r="B11" s="23"/>
      <c r="D11" s="61"/>
      <c r="E11" s="23"/>
    </row>
    <row r="12" spans="1:8" x14ac:dyDescent="0.45">
      <c r="A12" s="61"/>
      <c r="B12" s="23"/>
      <c r="D12" s="61"/>
      <c r="E12" s="23"/>
    </row>
    <row r="13" spans="1:8" x14ac:dyDescent="0.45">
      <c r="A13" s="61"/>
      <c r="B13" s="23"/>
      <c r="D13" s="61"/>
      <c r="E13" s="23"/>
    </row>
    <row r="14" spans="1:8" x14ac:dyDescent="0.45">
      <c r="A14" s="61"/>
      <c r="B14" s="23"/>
      <c r="D14" s="61"/>
      <c r="E14" s="23"/>
    </row>
    <row r="15" spans="1:8" x14ac:dyDescent="0.45">
      <c r="A15" s="61"/>
      <c r="B15" s="23"/>
      <c r="D15" s="61"/>
      <c r="E15" s="23"/>
    </row>
    <row r="16" spans="1:8" x14ac:dyDescent="0.45">
      <c r="A16" s="61"/>
      <c r="B16" s="23"/>
      <c r="D16" s="61"/>
      <c r="E16" s="23"/>
    </row>
    <row r="17" spans="1:5" x14ac:dyDescent="0.45">
      <c r="A17" s="61"/>
      <c r="B17" s="23"/>
      <c r="D17" s="61"/>
      <c r="E17" s="23"/>
    </row>
    <row r="18" spans="1:5" x14ac:dyDescent="0.45">
      <c r="A18" s="61"/>
      <c r="B18" s="23"/>
      <c r="D18" s="61"/>
      <c r="E18" s="23"/>
    </row>
    <row r="19" spans="1:5" x14ac:dyDescent="0.45">
      <c r="A19" s="61"/>
      <c r="B19" s="23"/>
      <c r="D19" s="61"/>
      <c r="E19" s="23"/>
    </row>
    <row r="20" spans="1:5" x14ac:dyDescent="0.45">
      <c r="A20" s="61"/>
      <c r="B20" s="23"/>
      <c r="D20" s="61"/>
      <c r="E20" s="23"/>
    </row>
    <row r="21" spans="1:5" x14ac:dyDescent="0.45">
      <c r="A21" s="61"/>
      <c r="B21" s="23"/>
      <c r="D21" s="61"/>
      <c r="E21" s="23"/>
    </row>
    <row r="22" spans="1:5" x14ac:dyDescent="0.45">
      <c r="A22" s="61"/>
      <c r="B22" s="23"/>
      <c r="D22" s="61"/>
      <c r="E22" s="23"/>
    </row>
    <row r="23" spans="1:5" x14ac:dyDescent="0.45">
      <c r="A23" s="61"/>
      <c r="B23" s="23"/>
      <c r="D23" s="61"/>
      <c r="E23" s="23"/>
    </row>
    <row r="24" spans="1:5" x14ac:dyDescent="0.45">
      <c r="A24" s="61"/>
      <c r="B24" s="23"/>
      <c r="D24" s="61"/>
      <c r="E24" s="23"/>
    </row>
    <row r="25" spans="1:5" x14ac:dyDescent="0.45">
      <c r="A25" s="61"/>
      <c r="B25" s="23"/>
      <c r="D25" s="61"/>
      <c r="E25" s="23"/>
    </row>
    <row r="26" spans="1:5" x14ac:dyDescent="0.45">
      <c r="A26" s="61"/>
      <c r="B26" s="23"/>
      <c r="D26" s="61"/>
      <c r="E26" s="23"/>
    </row>
    <row r="27" spans="1:5" x14ac:dyDescent="0.45">
      <c r="A27" s="61"/>
      <c r="B27" s="23"/>
      <c r="D27" s="61"/>
      <c r="E27" s="23"/>
    </row>
    <row r="28" spans="1:5" x14ac:dyDescent="0.45">
      <c r="A28" s="61"/>
      <c r="B28" s="23"/>
      <c r="D28" s="61"/>
      <c r="E28" s="23"/>
    </row>
    <row r="29" spans="1:5" x14ac:dyDescent="0.45">
      <c r="A29" s="61"/>
      <c r="B29" s="23"/>
      <c r="D29" s="61"/>
      <c r="E29" s="23"/>
    </row>
    <row r="30" spans="1:5" x14ac:dyDescent="0.45">
      <c r="A30" s="61"/>
      <c r="B30" s="23"/>
      <c r="D30" s="61"/>
      <c r="E30" s="23"/>
    </row>
    <row r="31" spans="1:5" x14ac:dyDescent="0.45">
      <c r="A31" s="61"/>
      <c r="B31" s="23"/>
      <c r="D31" s="61"/>
      <c r="E31" s="23"/>
    </row>
    <row r="32" spans="1:5" x14ac:dyDescent="0.45">
      <c r="A32" s="61"/>
      <c r="B32" s="23"/>
      <c r="D32" s="61"/>
      <c r="E32" s="23"/>
    </row>
    <row r="33" spans="1:5" x14ac:dyDescent="0.45">
      <c r="A33" s="61"/>
      <c r="B33" s="23"/>
      <c r="D33" s="61"/>
      <c r="E33" s="23"/>
    </row>
    <row r="34" spans="1:5" x14ac:dyDescent="0.45">
      <c r="A34" s="61"/>
      <c r="B34" s="23"/>
      <c r="D34" s="61"/>
      <c r="E34" s="23"/>
    </row>
    <row r="35" spans="1:5" x14ac:dyDescent="0.45">
      <c r="A35" s="61"/>
      <c r="B35" s="23"/>
      <c r="D35" s="61"/>
      <c r="E35" s="23"/>
    </row>
    <row r="36" spans="1:5" x14ac:dyDescent="0.45">
      <c r="A36" s="61"/>
      <c r="B36" s="23"/>
      <c r="D36" s="61"/>
      <c r="E36" s="23"/>
    </row>
    <row r="37" spans="1:5" x14ac:dyDescent="0.45">
      <c r="A37" s="61"/>
      <c r="B37" s="23"/>
      <c r="D37" s="61"/>
      <c r="E37" s="23"/>
    </row>
    <row r="38" spans="1:5" x14ac:dyDescent="0.45">
      <c r="A38" s="61"/>
      <c r="B38" s="23"/>
      <c r="D38" s="61"/>
      <c r="E38" s="23"/>
    </row>
    <row r="39" spans="1:5" x14ac:dyDescent="0.45">
      <c r="A39" s="61"/>
      <c r="B39" s="23"/>
      <c r="D39" s="61"/>
      <c r="E39" s="23"/>
    </row>
    <row r="40" spans="1:5" x14ac:dyDescent="0.45">
      <c r="A40" s="61"/>
      <c r="B40" s="23"/>
      <c r="D40" s="61"/>
      <c r="E40" s="23"/>
    </row>
    <row r="41" spans="1:5" x14ac:dyDescent="0.45">
      <c r="A41" s="61"/>
      <c r="B41" s="23"/>
      <c r="D41" s="61"/>
      <c r="E41" s="23"/>
    </row>
    <row r="42" spans="1:5" x14ac:dyDescent="0.45">
      <c r="A42" s="61"/>
      <c r="B42" s="23"/>
      <c r="D42" s="61"/>
      <c r="E42" s="23"/>
    </row>
    <row r="43" spans="1:5" x14ac:dyDescent="0.45">
      <c r="A43" s="61"/>
      <c r="B43" s="23"/>
      <c r="D43" s="61"/>
      <c r="E43" s="23"/>
    </row>
    <row r="44" spans="1:5" x14ac:dyDescent="0.45">
      <c r="A44" s="61"/>
      <c r="B44" s="23"/>
      <c r="D44" s="61"/>
      <c r="E44" s="23"/>
    </row>
    <row r="45" spans="1:5" x14ac:dyDescent="0.45">
      <c r="A45" s="61"/>
      <c r="B45" s="23"/>
      <c r="D45" s="61"/>
      <c r="E45" s="23"/>
    </row>
    <row r="46" spans="1:5" x14ac:dyDescent="0.45">
      <c r="A46" s="61"/>
      <c r="B46" s="23"/>
      <c r="D46" s="61"/>
      <c r="E46" s="23"/>
    </row>
    <row r="47" spans="1:5" x14ac:dyDescent="0.45">
      <c r="A47" s="61"/>
      <c r="B47" s="23"/>
      <c r="D47" s="61"/>
      <c r="E47" s="23"/>
    </row>
    <row r="48" spans="1:5" x14ac:dyDescent="0.45">
      <c r="A48" s="61"/>
      <c r="B48" s="23"/>
      <c r="D48" s="61"/>
      <c r="E48" s="23"/>
    </row>
    <row r="49" spans="1:7" x14ac:dyDescent="0.45">
      <c r="A49" s="61"/>
      <c r="B49" s="23"/>
      <c r="D49" s="61"/>
      <c r="E49" s="23"/>
    </row>
    <row r="50" spans="1:7" x14ac:dyDescent="0.45">
      <c r="A50" s="61"/>
      <c r="B50" s="23"/>
      <c r="D50" s="61"/>
      <c r="E50" s="23"/>
    </row>
    <row r="51" spans="1:7" x14ac:dyDescent="0.45">
      <c r="A51" s="61"/>
      <c r="B51" s="23"/>
      <c r="D51" s="61"/>
      <c r="E51" s="23"/>
    </row>
    <row r="52" spans="1:7" x14ac:dyDescent="0.45">
      <c r="A52" s="61"/>
      <c r="B52" s="23"/>
      <c r="D52" s="61"/>
      <c r="E52" s="23"/>
    </row>
    <row r="53" spans="1:7" x14ac:dyDescent="0.45">
      <c r="A53" s="61"/>
      <c r="B53" s="23"/>
      <c r="D53" s="61"/>
      <c r="E53" s="23"/>
    </row>
    <row r="54" spans="1:7" x14ac:dyDescent="0.45">
      <c r="A54" s="61"/>
      <c r="B54" s="23"/>
      <c r="D54" s="61"/>
      <c r="E54" s="23"/>
    </row>
    <row r="55" spans="1:7" x14ac:dyDescent="0.45">
      <c r="A55" s="61"/>
      <c r="B55" s="23"/>
      <c r="D55" s="61"/>
      <c r="E55" s="23"/>
    </row>
    <row r="56" spans="1:7" x14ac:dyDescent="0.45">
      <c r="A56" s="61"/>
      <c r="B56" s="23"/>
      <c r="D56" s="61"/>
      <c r="E56" s="23"/>
    </row>
    <row r="57" spans="1:7" x14ac:dyDescent="0.45">
      <c r="A57" s="61"/>
      <c r="B57" s="23"/>
      <c r="D57" s="61"/>
      <c r="E57" s="23"/>
    </row>
    <row r="58" spans="1:7" x14ac:dyDescent="0.45">
      <c r="A58" s="61"/>
      <c r="B58" s="23"/>
      <c r="D58" s="61"/>
      <c r="E58" s="23"/>
    </row>
    <row r="59" spans="1:7" x14ac:dyDescent="0.45">
      <c r="A59" s="61"/>
      <c r="B59" s="23"/>
      <c r="D59" s="82"/>
      <c r="E59" s="80"/>
    </row>
    <row r="60" spans="1:7" x14ac:dyDescent="0.45">
      <c r="A60" s="61"/>
      <c r="B60" s="23"/>
      <c r="D60" s="82"/>
      <c r="E60" s="80"/>
    </row>
    <row r="61" spans="1:7" x14ac:dyDescent="0.45">
      <c r="A61" s="61"/>
      <c r="B61" s="23"/>
      <c r="D61" s="82"/>
      <c r="E61" s="80"/>
    </row>
    <row r="62" spans="1:7" x14ac:dyDescent="0.45">
      <c r="A62" s="61"/>
      <c r="B62" s="23"/>
      <c r="D62" s="82"/>
      <c r="E62" s="80"/>
    </row>
    <row r="63" spans="1:7" x14ac:dyDescent="0.45">
      <c r="A63" s="61"/>
      <c r="B63" s="23"/>
      <c r="D63" s="82"/>
      <c r="E63" s="80"/>
    </row>
    <row r="64" spans="1:7" x14ac:dyDescent="0.45">
      <c r="A64" s="61"/>
      <c r="B64" s="23"/>
      <c r="D64" s="82"/>
      <c r="E64" s="80"/>
    </row>
    <row r="65" spans="1:5" x14ac:dyDescent="0.45">
      <c r="A65" s="61"/>
      <c r="B65" s="23"/>
      <c r="D65" s="82"/>
      <c r="E65" s="80"/>
    </row>
    <row r="66" spans="1:5" x14ac:dyDescent="0.45">
      <c r="A66" s="61"/>
      <c r="B66" s="23"/>
      <c r="D66" s="82"/>
      <c r="E66" s="80"/>
    </row>
    <row r="67" spans="1:5" x14ac:dyDescent="0.45">
      <c r="A67" s="61"/>
      <c r="B67" s="23"/>
      <c r="D67" s="82"/>
      <c r="E67" s="80"/>
    </row>
    <row r="68" spans="1:5" x14ac:dyDescent="0.45">
      <c r="A68" s="61"/>
      <c r="B68" s="23"/>
      <c r="D68" s="82"/>
      <c r="E68" s="80"/>
    </row>
    <row r="69" spans="1:5" x14ac:dyDescent="0.45">
      <c r="A69" s="61"/>
      <c r="B69" s="23"/>
      <c r="D69" s="82"/>
      <c r="E69" s="80"/>
    </row>
    <row r="70" spans="1:5" x14ac:dyDescent="0.45">
      <c r="A70" s="61"/>
      <c r="B70" s="23"/>
      <c r="D70" s="82"/>
      <c r="E70" s="80"/>
    </row>
    <row r="71" spans="1:5" x14ac:dyDescent="0.45">
      <c r="A71" s="61"/>
      <c r="B71" s="23"/>
      <c r="D71" s="82"/>
      <c r="E71" s="80"/>
    </row>
    <row r="72" spans="1:5" x14ac:dyDescent="0.45">
      <c r="A72" s="61"/>
      <c r="B72" s="23"/>
      <c r="D72" s="82"/>
      <c r="E72" s="80"/>
    </row>
    <row r="73" spans="1:5" x14ac:dyDescent="0.45">
      <c r="A73" s="61"/>
      <c r="B73" s="23"/>
      <c r="D73" s="82"/>
      <c r="E73" s="80"/>
    </row>
    <row r="74" spans="1:5" x14ac:dyDescent="0.45">
      <c r="A74" s="61"/>
      <c r="B74" s="23"/>
      <c r="D74" s="82"/>
      <c r="E74" s="80"/>
    </row>
    <row r="75" spans="1:5" x14ac:dyDescent="0.45">
      <c r="A75" s="61"/>
      <c r="B75" s="23"/>
      <c r="D75" s="82"/>
      <c r="E75" s="80"/>
    </row>
    <row r="76" spans="1:5" x14ac:dyDescent="0.45">
      <c r="A76" s="61"/>
      <c r="B76" s="23"/>
      <c r="D76" s="82"/>
      <c r="E76" s="80"/>
    </row>
    <row r="77" spans="1:5" x14ac:dyDescent="0.45">
      <c r="A77" s="61"/>
      <c r="B77" s="23"/>
      <c r="D77" s="82"/>
      <c r="E77" s="80"/>
    </row>
    <row r="78" spans="1:5" x14ac:dyDescent="0.45">
      <c r="A78" s="61"/>
      <c r="B78" s="23"/>
      <c r="D78" s="82"/>
      <c r="E78" s="80"/>
    </row>
    <row r="79" spans="1:5" x14ac:dyDescent="0.45">
      <c r="A79" s="61"/>
      <c r="B79" s="23"/>
      <c r="D79" s="82"/>
      <c r="E79" s="80"/>
    </row>
    <row r="80" spans="1:5" x14ac:dyDescent="0.45">
      <c r="A80" s="61"/>
      <c r="B80" s="23"/>
      <c r="D80" s="82"/>
      <c r="E80" s="80"/>
    </row>
    <row r="81" spans="1:5" x14ac:dyDescent="0.45">
      <c r="A81" s="61"/>
      <c r="B81" s="23"/>
      <c r="D81" s="82"/>
      <c r="E81" s="80"/>
    </row>
    <row r="82" spans="1:5" x14ac:dyDescent="0.45">
      <c r="A82" s="61"/>
      <c r="B82" s="23"/>
      <c r="D82" s="82"/>
      <c r="E82" s="80"/>
    </row>
    <row r="83" spans="1:5" x14ac:dyDescent="0.45">
      <c r="A83" s="61"/>
      <c r="B83" s="23"/>
      <c r="D83" s="82"/>
      <c r="E83" s="80"/>
    </row>
    <row r="84" spans="1:5" x14ac:dyDescent="0.45">
      <c r="A84" s="61"/>
      <c r="B84" s="23"/>
      <c r="D84" s="82"/>
      <c r="E84" s="80"/>
    </row>
    <row r="85" spans="1:5" x14ac:dyDescent="0.45">
      <c r="A85" s="61"/>
      <c r="B85" s="23"/>
      <c r="D85" s="82"/>
      <c r="E85" s="80"/>
    </row>
    <row r="86" spans="1:5" x14ac:dyDescent="0.45">
      <c r="A86" s="61"/>
      <c r="B86" s="23"/>
      <c r="D86" s="82"/>
      <c r="E86" s="80"/>
    </row>
    <row r="87" spans="1:5" x14ac:dyDescent="0.45">
      <c r="A87" s="61"/>
      <c r="B87" s="23"/>
      <c r="D87" s="82"/>
      <c r="E87" s="80"/>
    </row>
    <row r="88" spans="1:5" x14ac:dyDescent="0.45">
      <c r="A88" s="61"/>
      <c r="B88" s="23"/>
      <c r="D88" s="82"/>
      <c r="E88" s="80"/>
    </row>
    <row r="89" spans="1:5" x14ac:dyDescent="0.45">
      <c r="A89" s="61"/>
      <c r="B89" s="23"/>
      <c r="D89" s="82"/>
      <c r="E89" s="80"/>
    </row>
    <row r="90" spans="1:5" x14ac:dyDescent="0.45">
      <c r="A90" s="61"/>
      <c r="B90" s="23"/>
      <c r="D90" s="82"/>
      <c r="E90" s="80"/>
    </row>
    <row r="91" spans="1:5" x14ac:dyDescent="0.45">
      <c r="A91" s="61"/>
      <c r="B91" s="23"/>
      <c r="D91" s="82"/>
      <c r="E91" s="80"/>
    </row>
    <row r="92" spans="1:5" x14ac:dyDescent="0.45">
      <c r="A92" s="61"/>
      <c r="B92" s="23"/>
      <c r="D92" s="82"/>
      <c r="E92" s="80"/>
    </row>
    <row r="93" spans="1:5" x14ac:dyDescent="0.45">
      <c r="A93" s="61"/>
      <c r="B93" s="23"/>
      <c r="D93" s="82"/>
      <c r="E93" s="80"/>
    </row>
    <row r="94" spans="1:5" x14ac:dyDescent="0.45">
      <c r="A94" s="61"/>
      <c r="B94" s="23"/>
      <c r="D94" s="82"/>
      <c r="E94" s="80"/>
    </row>
    <row r="95" spans="1:5" x14ac:dyDescent="0.45">
      <c r="A95" s="61"/>
      <c r="B95" s="23"/>
      <c r="D95" s="82"/>
      <c r="E95" s="80"/>
    </row>
    <row r="96" spans="1:5" x14ac:dyDescent="0.45">
      <c r="A96" s="61"/>
      <c r="B96" s="23"/>
      <c r="D96" s="82"/>
      <c r="E96" s="80"/>
    </row>
    <row r="97" spans="1:5" x14ac:dyDescent="0.45">
      <c r="A97" s="61"/>
      <c r="B97" s="23"/>
      <c r="D97" s="82"/>
      <c r="E97" s="80"/>
    </row>
    <row r="98" spans="1:5" x14ac:dyDescent="0.45">
      <c r="A98" s="61"/>
      <c r="B98" s="23"/>
      <c r="D98" s="82"/>
      <c r="E98" s="80"/>
    </row>
    <row r="99" spans="1:5" x14ac:dyDescent="0.45">
      <c r="A99" s="61"/>
      <c r="B99" s="23"/>
      <c r="D99" s="82"/>
      <c r="E99" s="80"/>
    </row>
    <row r="100" spans="1:5" x14ac:dyDescent="0.45">
      <c r="A100" s="61"/>
      <c r="B100" s="23"/>
      <c r="D100" s="82"/>
      <c r="E100" s="80"/>
    </row>
    <row r="101" spans="1:5" x14ac:dyDescent="0.45">
      <c r="A101" s="61"/>
      <c r="B101" s="23"/>
      <c r="D101" s="82"/>
      <c r="E101" s="80"/>
    </row>
    <row r="102" spans="1:5" x14ac:dyDescent="0.45">
      <c r="A102" s="61"/>
      <c r="B102" s="23"/>
      <c r="D102" s="82"/>
      <c r="E102" s="80"/>
    </row>
    <row r="103" spans="1:5" x14ac:dyDescent="0.45">
      <c r="A103" s="61"/>
      <c r="B103" s="23"/>
      <c r="D103" s="82"/>
      <c r="E103" s="80"/>
    </row>
    <row r="104" spans="1:5" x14ac:dyDescent="0.45">
      <c r="A104" s="61"/>
      <c r="B104" s="23"/>
      <c r="D104" s="82"/>
      <c r="E104" s="80"/>
    </row>
    <row r="105" spans="1:5" x14ac:dyDescent="0.45">
      <c r="A105" s="61"/>
      <c r="B105" s="23"/>
      <c r="D105" s="82"/>
      <c r="E105" s="80"/>
    </row>
    <row r="106" spans="1:5" x14ac:dyDescent="0.45">
      <c r="A106" s="61"/>
      <c r="B106" s="23"/>
      <c r="D106" s="82"/>
      <c r="E106" s="80"/>
    </row>
    <row r="107" spans="1:5" x14ac:dyDescent="0.45">
      <c r="A107" s="61"/>
      <c r="B107" s="23"/>
      <c r="D107" s="82"/>
      <c r="E107" s="80"/>
    </row>
    <row r="108" spans="1:5" x14ac:dyDescent="0.45">
      <c r="A108" s="61"/>
      <c r="B108" s="23"/>
      <c r="D108" s="82"/>
      <c r="E108" s="80"/>
    </row>
    <row r="109" spans="1:5" x14ac:dyDescent="0.45">
      <c r="A109" s="61"/>
      <c r="B109" s="23"/>
      <c r="D109" s="82"/>
      <c r="E109" s="80"/>
    </row>
    <row r="110" spans="1:5" x14ac:dyDescent="0.45">
      <c r="A110" s="61"/>
      <c r="B110" s="23"/>
      <c r="D110" s="82"/>
      <c r="E110" s="80"/>
    </row>
    <row r="111" spans="1:5" x14ac:dyDescent="0.45">
      <c r="A111" s="61"/>
      <c r="B111" s="23"/>
      <c r="D111" s="82"/>
      <c r="E111" s="80"/>
    </row>
    <row r="112" spans="1:5" x14ac:dyDescent="0.45">
      <c r="A112" s="61"/>
      <c r="B112" s="23"/>
      <c r="D112" s="82"/>
      <c r="E112" s="80"/>
    </row>
    <row r="113" spans="1:5" x14ac:dyDescent="0.45">
      <c r="A113" s="61"/>
      <c r="B113" s="23"/>
      <c r="D113" s="82"/>
      <c r="E113" s="80"/>
    </row>
    <row r="114" spans="1:5" x14ac:dyDescent="0.45">
      <c r="A114" s="61"/>
      <c r="B114" s="23"/>
      <c r="D114" s="82"/>
      <c r="E114" s="80"/>
    </row>
    <row r="115" spans="1:5" x14ac:dyDescent="0.45">
      <c r="A115" s="61"/>
      <c r="B115" s="23"/>
      <c r="D115" s="82"/>
      <c r="E115" s="80"/>
    </row>
    <row r="116" spans="1:5" x14ac:dyDescent="0.45">
      <c r="A116" s="61"/>
      <c r="B116" s="23"/>
      <c r="D116" s="82"/>
      <c r="E116" s="80"/>
    </row>
    <row r="117" spans="1:5" x14ac:dyDescent="0.45">
      <c r="A117" s="61"/>
      <c r="B117" s="23"/>
      <c r="D117" s="82"/>
      <c r="E117" s="80"/>
    </row>
    <row r="118" spans="1:5" x14ac:dyDescent="0.45">
      <c r="A118" s="61"/>
      <c r="B118" s="23"/>
      <c r="D118" s="82"/>
      <c r="E118" s="80"/>
    </row>
    <row r="119" spans="1:5" x14ac:dyDescent="0.45">
      <c r="A119" s="61"/>
      <c r="B119" s="23"/>
      <c r="D119" s="82"/>
      <c r="E119" s="80"/>
    </row>
    <row r="120" spans="1:5" x14ac:dyDescent="0.45">
      <c r="A120" s="61"/>
      <c r="B120" s="23"/>
      <c r="D120" s="82"/>
      <c r="E120" s="80"/>
    </row>
    <row r="121" spans="1:5" x14ac:dyDescent="0.45">
      <c r="A121" s="61"/>
      <c r="B121" s="23"/>
      <c r="D121" s="82"/>
      <c r="E121" s="80"/>
    </row>
    <row r="122" spans="1:5" x14ac:dyDescent="0.45">
      <c r="A122" s="61"/>
      <c r="B122" s="23"/>
      <c r="D122" s="82"/>
      <c r="E122" s="80"/>
    </row>
    <row r="123" spans="1:5" x14ac:dyDescent="0.45">
      <c r="A123" s="61"/>
      <c r="B123" s="23"/>
      <c r="D123" s="82"/>
      <c r="E123" s="80"/>
    </row>
    <row r="124" spans="1:5" x14ac:dyDescent="0.45">
      <c r="A124" s="61"/>
      <c r="B124" s="23"/>
      <c r="D124" s="82"/>
      <c r="E124" s="80"/>
    </row>
    <row r="125" spans="1:5" x14ac:dyDescent="0.45">
      <c r="A125" s="61"/>
      <c r="B125" s="23"/>
      <c r="D125" s="82"/>
      <c r="E125" s="80"/>
    </row>
    <row r="126" spans="1:5" x14ac:dyDescent="0.45">
      <c r="A126" s="61"/>
      <c r="B126" s="23"/>
      <c r="D126" s="82"/>
      <c r="E126" s="80"/>
    </row>
    <row r="127" spans="1:5" x14ac:dyDescent="0.45">
      <c r="A127" s="61"/>
      <c r="B127" s="23"/>
      <c r="D127" s="82"/>
      <c r="E127" s="80"/>
    </row>
    <row r="128" spans="1:5" x14ac:dyDescent="0.45">
      <c r="A128" s="61"/>
      <c r="B128" s="23"/>
      <c r="D128" s="82"/>
      <c r="E128" s="80"/>
    </row>
    <row r="129" spans="1:5" x14ac:dyDescent="0.45">
      <c r="A129" s="61"/>
      <c r="B129" s="23"/>
      <c r="D129" s="82"/>
      <c r="E129" s="80"/>
    </row>
    <row r="130" spans="1:5" x14ac:dyDescent="0.45">
      <c r="A130" s="61"/>
      <c r="B130" s="23"/>
      <c r="D130" s="82"/>
      <c r="E130" s="80"/>
    </row>
    <row r="131" spans="1:5" x14ac:dyDescent="0.45">
      <c r="A131" s="61"/>
      <c r="B131" s="23"/>
      <c r="D131" s="82"/>
      <c r="E131" s="80"/>
    </row>
    <row r="132" spans="1:5" x14ac:dyDescent="0.45">
      <c r="A132" s="61"/>
      <c r="B132" s="23"/>
      <c r="D132" s="82"/>
      <c r="E132" s="80"/>
    </row>
    <row r="133" spans="1:5" x14ac:dyDescent="0.45">
      <c r="A133" s="61"/>
      <c r="B133" s="23"/>
      <c r="D133" s="82"/>
      <c r="E133" s="80"/>
    </row>
    <row r="134" spans="1:5" x14ac:dyDescent="0.45">
      <c r="A134" s="61"/>
      <c r="B134" s="23"/>
      <c r="D134" s="82"/>
      <c r="E134" s="80"/>
    </row>
    <row r="135" spans="1:5" x14ac:dyDescent="0.45">
      <c r="A135" s="61"/>
      <c r="B135" s="23"/>
      <c r="D135" s="82"/>
      <c r="E135" s="80"/>
    </row>
    <row r="136" spans="1:5" x14ac:dyDescent="0.45">
      <c r="A136" s="61"/>
      <c r="B136" s="23"/>
      <c r="D136" s="82"/>
      <c r="E136" s="80"/>
    </row>
    <row r="137" spans="1:5" x14ac:dyDescent="0.45">
      <c r="A137" s="61"/>
      <c r="B137" s="23"/>
      <c r="D137" s="82"/>
      <c r="E137" s="80"/>
    </row>
    <row r="138" spans="1:5" x14ac:dyDescent="0.45">
      <c r="A138" s="61"/>
      <c r="B138" s="23"/>
      <c r="D138" s="82"/>
      <c r="E138" s="80"/>
    </row>
    <row r="139" spans="1:5" x14ac:dyDescent="0.45">
      <c r="A139" s="61"/>
      <c r="B139" s="23"/>
      <c r="D139" s="82"/>
      <c r="E139" s="80"/>
    </row>
    <row r="140" spans="1:5" x14ac:dyDescent="0.45">
      <c r="A140" s="61"/>
      <c r="B140" s="23"/>
      <c r="D140" s="82"/>
      <c r="E140" s="80"/>
    </row>
    <row r="141" spans="1:5" x14ac:dyDescent="0.45">
      <c r="A141" s="61"/>
      <c r="B141" s="23"/>
      <c r="D141" s="82"/>
      <c r="E141" s="80"/>
    </row>
    <row r="142" spans="1:5" x14ac:dyDescent="0.45">
      <c r="A142" s="61"/>
      <c r="B142" s="23"/>
      <c r="D142" s="82"/>
      <c r="E142" s="80"/>
    </row>
    <row r="143" spans="1:5" x14ac:dyDescent="0.45">
      <c r="A143" s="61"/>
      <c r="B143" s="23"/>
      <c r="D143" s="82"/>
      <c r="E143" s="80"/>
    </row>
    <row r="144" spans="1:5" x14ac:dyDescent="0.45">
      <c r="A144" s="61"/>
      <c r="B144" s="23"/>
      <c r="D144" s="82"/>
      <c r="E144" s="80"/>
    </row>
    <row r="145" spans="1:5" x14ac:dyDescent="0.45">
      <c r="A145" s="61"/>
      <c r="B145" s="23"/>
      <c r="D145" s="82"/>
      <c r="E145" s="80"/>
    </row>
    <row r="146" spans="1:5" x14ac:dyDescent="0.45">
      <c r="A146" s="61"/>
      <c r="B146" s="23"/>
      <c r="D146" s="82"/>
      <c r="E146" s="80"/>
    </row>
    <row r="147" spans="1:5" x14ac:dyDescent="0.45">
      <c r="A147" s="61"/>
      <c r="B147" s="23"/>
      <c r="D147" s="82"/>
      <c r="E147" s="80"/>
    </row>
    <row r="148" spans="1:5" x14ac:dyDescent="0.45">
      <c r="A148" s="61"/>
      <c r="B148" s="23"/>
      <c r="D148" s="82"/>
      <c r="E148" s="80"/>
    </row>
    <row r="149" spans="1:5" x14ac:dyDescent="0.45">
      <c r="A149" s="61"/>
      <c r="B149" s="23"/>
      <c r="D149" s="82"/>
      <c r="E149" s="80"/>
    </row>
    <row r="150" spans="1:5" x14ac:dyDescent="0.45">
      <c r="A150" s="61"/>
      <c r="B150" s="23"/>
      <c r="D150" s="82"/>
      <c r="E150" s="80"/>
    </row>
    <row r="151" spans="1:5" x14ac:dyDescent="0.45">
      <c r="A151" s="61"/>
      <c r="B151" s="23"/>
      <c r="D151" s="82"/>
      <c r="E151" s="80"/>
    </row>
    <row r="152" spans="1:5" x14ac:dyDescent="0.45">
      <c r="A152" s="61"/>
      <c r="B152" s="23"/>
      <c r="D152" s="82"/>
      <c r="E152" s="80"/>
    </row>
    <row r="153" spans="1:5" x14ac:dyDescent="0.45">
      <c r="A153" s="61"/>
      <c r="B153" s="23"/>
      <c r="D153" s="82"/>
      <c r="E153" s="80"/>
    </row>
    <row r="154" spans="1:5" x14ac:dyDescent="0.45">
      <c r="A154" s="61"/>
      <c r="B154" s="23"/>
      <c r="D154" s="82"/>
      <c r="E154" s="80"/>
    </row>
    <row r="155" spans="1:5" x14ac:dyDescent="0.45">
      <c r="A155" s="81"/>
      <c r="B155" s="45"/>
      <c r="D155" s="46"/>
      <c r="E155" s="46"/>
    </row>
    <row r="156" spans="1:5" x14ac:dyDescent="0.45">
      <c r="A156" s="25"/>
      <c r="D156" s="25"/>
    </row>
    <row r="157" spans="1:5" x14ac:dyDescent="0.45">
      <c r="A157" s="47"/>
      <c r="D157" s="47"/>
    </row>
    <row r="158" spans="1:5" x14ac:dyDescent="0.45">
      <c r="A158" s="24"/>
      <c r="D158" s="24"/>
    </row>
  </sheetData>
  <mergeCells count="18">
    <mergeCell ref="A6:B6"/>
    <mergeCell ref="D6:E6"/>
    <mergeCell ref="A2:B2"/>
    <mergeCell ref="D2:E2"/>
    <mergeCell ref="A3:B3"/>
    <mergeCell ref="D3:E3"/>
    <mergeCell ref="A1:B1"/>
    <mergeCell ref="D1:E1"/>
    <mergeCell ref="A4:B4"/>
    <mergeCell ref="D4:E4"/>
    <mergeCell ref="A5:B5"/>
    <mergeCell ref="D5:E5"/>
    <mergeCell ref="G6:H6"/>
    <mergeCell ref="G1:H1"/>
    <mergeCell ref="G2:H2"/>
    <mergeCell ref="G3:H3"/>
    <mergeCell ref="G4:H4"/>
    <mergeCell ref="G5:H5"/>
  </mergeCells>
  <pageMargins left="0" right="0" top="0.75" bottom="0" header="0.3" footer="0.3"/>
  <pageSetup scale="9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C51CDB-567E-4E44-9744-8046A9D1B859}">
  <sheetPr>
    <tabColor rgb="FF92D050"/>
  </sheetPr>
  <dimension ref="A1:BM156"/>
  <sheetViews>
    <sheetView zoomScale="120" zoomScaleNormal="120" workbookViewId="0">
      <selection activeCell="W7" sqref="W7"/>
    </sheetView>
  </sheetViews>
  <sheetFormatPr defaultColWidth="9" defaultRowHeight="14.25" x14ac:dyDescent="0.45"/>
  <cols>
    <col min="1" max="2" width="27.265625" style="19" customWidth="1"/>
    <col min="3" max="3" width="6.265625" style="19" customWidth="1"/>
    <col min="4" max="5" width="27.265625" style="19" customWidth="1"/>
    <col min="6" max="6" width="9" style="19"/>
    <col min="7" max="8" width="27.265625" style="19" customWidth="1"/>
    <col min="9" max="9" width="9" style="19"/>
    <col min="10" max="11" width="27.265625" style="19" customWidth="1"/>
    <col min="12" max="12" width="9" style="19"/>
    <col min="13" max="14" width="27.265625" style="19" customWidth="1"/>
    <col min="15" max="15" width="14.1328125" style="19" customWidth="1"/>
    <col min="16" max="17" width="27.265625" style="19" customWidth="1"/>
    <col min="18" max="18" width="10" style="19" customWidth="1"/>
    <col min="19" max="20" width="27.265625" style="19" customWidth="1"/>
    <col min="21" max="21" width="10.3984375" style="19" customWidth="1"/>
    <col min="22" max="23" width="27.265625" style="19" customWidth="1"/>
    <col min="24" max="24" width="13" style="19" customWidth="1"/>
    <col min="25" max="26" width="27.265625" style="19" customWidth="1"/>
    <col min="27" max="27" width="9" style="19"/>
    <col min="28" max="29" width="27.265625" style="19" customWidth="1"/>
    <col min="30" max="30" width="9" style="19"/>
    <col min="31" max="32" width="27.265625" style="19" customWidth="1"/>
    <col min="33" max="33" width="9" style="19"/>
    <col min="34" max="35" width="27.265625" style="19" customWidth="1"/>
    <col min="36" max="36" width="9" style="19"/>
    <col min="37" max="38" width="27.265625" style="19" customWidth="1"/>
    <col min="39" max="39" width="9" style="19"/>
    <col min="40" max="41" width="27.265625" style="19" customWidth="1"/>
    <col min="42" max="42" width="9" style="19"/>
    <col min="43" max="44" width="27.265625" style="19" customWidth="1"/>
    <col min="45" max="45" width="9" style="19"/>
    <col min="46" max="47" width="27.265625" style="19" customWidth="1"/>
    <col min="48" max="48" width="9" style="19"/>
    <col min="49" max="49" width="24.265625" style="19" customWidth="1"/>
    <col min="50" max="50" width="35.86328125" style="19" customWidth="1"/>
    <col min="51" max="51" width="9" style="19"/>
    <col min="52" max="52" width="22.265625" style="19" customWidth="1"/>
    <col min="53" max="53" width="37.265625" style="19" customWidth="1"/>
    <col min="54" max="54" width="9" style="19"/>
    <col min="55" max="55" width="22.86328125" style="19" customWidth="1"/>
    <col min="56" max="56" width="38.73046875" style="19" customWidth="1"/>
    <col min="57" max="57" width="9" style="19"/>
    <col min="58" max="58" width="22.265625" style="19" customWidth="1"/>
    <col min="59" max="59" width="39.59765625" style="19" customWidth="1"/>
    <col min="60" max="60" width="9" style="19"/>
    <col min="61" max="61" width="23.265625" style="19" customWidth="1"/>
    <col min="62" max="62" width="35.59765625" style="19" customWidth="1"/>
    <col min="63" max="63" width="9" style="19"/>
    <col min="64" max="64" width="21.86328125" style="19" customWidth="1"/>
    <col min="65" max="65" width="34" style="19" customWidth="1"/>
    <col min="66" max="16384" width="9" style="19"/>
  </cols>
  <sheetData>
    <row r="1" spans="1:65" ht="49.15" customHeight="1" x14ac:dyDescent="0.45">
      <c r="A1" s="159" t="s">
        <v>29</v>
      </c>
      <c r="B1" s="159"/>
      <c r="D1" s="159" t="s">
        <v>29</v>
      </c>
      <c r="E1" s="159"/>
      <c r="G1" s="159" t="s">
        <v>29</v>
      </c>
      <c r="H1" s="159"/>
      <c r="J1" s="159" t="s">
        <v>29</v>
      </c>
      <c r="K1" s="159"/>
      <c r="M1" s="159" t="s">
        <v>29</v>
      </c>
      <c r="N1" s="159"/>
      <c r="O1" s="142"/>
      <c r="P1" s="159" t="s">
        <v>29</v>
      </c>
      <c r="Q1" s="159"/>
      <c r="R1" s="149"/>
      <c r="S1" s="159" t="s">
        <v>29</v>
      </c>
      <c r="T1" s="159"/>
      <c r="U1" s="48"/>
      <c r="V1" s="159" t="s">
        <v>29</v>
      </c>
      <c r="W1" s="159"/>
      <c r="X1" s="154"/>
      <c r="Y1" s="166" t="s">
        <v>27</v>
      </c>
      <c r="Z1" s="166"/>
      <c r="AB1" s="159" t="s">
        <v>27</v>
      </c>
      <c r="AC1" s="159"/>
      <c r="AE1" s="159" t="s">
        <v>27</v>
      </c>
      <c r="AF1" s="159"/>
      <c r="AH1" s="159" t="s">
        <v>29</v>
      </c>
      <c r="AI1" s="159"/>
      <c r="AK1" s="159" t="s">
        <v>29</v>
      </c>
      <c r="AL1" s="159"/>
      <c r="AN1" s="159" t="s">
        <v>29</v>
      </c>
      <c r="AO1" s="159"/>
      <c r="AQ1" s="159" t="s">
        <v>29</v>
      </c>
      <c r="AR1" s="159"/>
      <c r="AT1" s="159" t="s">
        <v>29</v>
      </c>
      <c r="AU1" s="159"/>
      <c r="AW1" s="159" t="s">
        <v>29</v>
      </c>
      <c r="AX1" s="159"/>
      <c r="AZ1" s="159" t="s">
        <v>29</v>
      </c>
      <c r="BA1" s="159"/>
      <c r="BC1" s="159" t="s">
        <v>29</v>
      </c>
      <c r="BD1" s="159"/>
      <c r="BF1" s="159" t="s">
        <v>29</v>
      </c>
      <c r="BG1" s="159"/>
      <c r="BI1" s="159" t="s">
        <v>29</v>
      </c>
      <c r="BJ1" s="159"/>
      <c r="BL1" s="159" t="s">
        <v>29</v>
      </c>
      <c r="BM1" s="159"/>
    </row>
    <row r="2" spans="1:65" ht="22.5" customHeight="1" x14ac:dyDescent="0.45">
      <c r="A2" s="160" t="s">
        <v>48</v>
      </c>
      <c r="B2" s="160"/>
      <c r="C2" s="20"/>
      <c r="D2" s="160" t="s">
        <v>48</v>
      </c>
      <c r="E2" s="160"/>
      <c r="G2" s="167" t="s">
        <v>48</v>
      </c>
      <c r="H2" s="167"/>
      <c r="J2" s="167" t="s">
        <v>48</v>
      </c>
      <c r="K2" s="167"/>
      <c r="M2" s="167" t="s">
        <v>48</v>
      </c>
      <c r="N2" s="167"/>
      <c r="O2" s="143"/>
      <c r="P2" s="168" t="s">
        <v>48</v>
      </c>
      <c r="Q2" s="168"/>
      <c r="R2" s="150"/>
      <c r="S2" s="167" t="s">
        <v>48</v>
      </c>
      <c r="T2" s="167"/>
      <c r="U2" s="72"/>
      <c r="V2" s="168" t="s">
        <v>48</v>
      </c>
      <c r="W2" s="168"/>
      <c r="X2" s="150"/>
      <c r="Y2" s="167" t="s">
        <v>48</v>
      </c>
      <c r="Z2" s="167"/>
      <c r="AB2" s="168" t="s">
        <v>48</v>
      </c>
      <c r="AC2" s="168"/>
      <c r="AE2" s="167" t="s">
        <v>48</v>
      </c>
      <c r="AF2" s="167"/>
      <c r="AH2" s="172" t="s">
        <v>48</v>
      </c>
      <c r="AI2" s="172"/>
      <c r="AK2" s="167" t="s">
        <v>48</v>
      </c>
      <c r="AL2" s="167"/>
      <c r="AN2" s="167" t="s">
        <v>48</v>
      </c>
      <c r="AO2" s="167"/>
      <c r="AQ2" s="167" t="s">
        <v>48</v>
      </c>
      <c r="AR2" s="167"/>
      <c r="AT2" s="167" t="s">
        <v>48</v>
      </c>
      <c r="AU2" s="167"/>
      <c r="AW2" s="167" t="s">
        <v>48</v>
      </c>
      <c r="AX2" s="167"/>
      <c r="AZ2" s="167" t="s">
        <v>48</v>
      </c>
      <c r="BA2" s="167"/>
      <c r="BC2" s="167" t="s">
        <v>48</v>
      </c>
      <c r="BD2" s="167"/>
      <c r="BF2" s="167" t="s">
        <v>48</v>
      </c>
      <c r="BG2" s="167"/>
      <c r="BI2" s="167" t="s">
        <v>48</v>
      </c>
      <c r="BJ2" s="167"/>
      <c r="BL2" s="167" t="s">
        <v>48</v>
      </c>
      <c r="BM2" s="167"/>
    </row>
    <row r="3" spans="1:65" ht="14.65" customHeight="1" x14ac:dyDescent="0.45">
      <c r="A3" s="165" t="s">
        <v>66</v>
      </c>
      <c r="B3" s="165"/>
      <c r="D3" s="165" t="s">
        <v>70</v>
      </c>
      <c r="E3" s="165"/>
      <c r="G3" s="165" t="s">
        <v>66</v>
      </c>
      <c r="H3" s="165"/>
      <c r="J3" s="165" t="s">
        <v>66</v>
      </c>
      <c r="K3" s="165"/>
      <c r="M3" s="163" t="s">
        <v>66</v>
      </c>
      <c r="N3" s="163"/>
      <c r="O3" s="144"/>
      <c r="P3" s="164" t="s">
        <v>66</v>
      </c>
      <c r="Q3" s="164"/>
      <c r="R3" s="151"/>
      <c r="S3" s="163" t="s">
        <v>66</v>
      </c>
      <c r="T3" s="163"/>
      <c r="U3" s="69"/>
      <c r="V3" s="164" t="s">
        <v>66</v>
      </c>
      <c r="W3" s="164"/>
      <c r="X3" s="151"/>
      <c r="Y3" s="163" t="s">
        <v>66</v>
      </c>
      <c r="Z3" s="163"/>
      <c r="AB3" s="164" t="s">
        <v>66</v>
      </c>
      <c r="AC3" s="164"/>
      <c r="AE3" s="165" t="s">
        <v>66</v>
      </c>
      <c r="AF3" s="165"/>
      <c r="AH3" s="163" t="s">
        <v>66</v>
      </c>
      <c r="AI3" s="163"/>
      <c r="AK3" s="165" t="s">
        <v>66</v>
      </c>
      <c r="AL3" s="165"/>
      <c r="AN3" s="163" t="s">
        <v>66</v>
      </c>
      <c r="AO3" s="163"/>
      <c r="AQ3" s="165" t="s">
        <v>66</v>
      </c>
      <c r="AR3" s="165"/>
      <c r="AT3" s="165" t="s">
        <v>66</v>
      </c>
      <c r="AU3" s="165"/>
      <c r="AW3" s="165" t="s">
        <v>66</v>
      </c>
      <c r="AX3" s="165"/>
      <c r="AZ3" s="165" t="s">
        <v>66</v>
      </c>
      <c r="BA3" s="165"/>
      <c r="BC3" s="165" t="s">
        <v>66</v>
      </c>
      <c r="BD3" s="165"/>
      <c r="BF3" s="165" t="s">
        <v>66</v>
      </c>
      <c r="BG3" s="165"/>
      <c r="BI3" s="165" t="s">
        <v>66</v>
      </c>
      <c r="BJ3" s="165"/>
      <c r="BL3" s="165" t="s">
        <v>66</v>
      </c>
      <c r="BM3" s="165"/>
    </row>
    <row r="4" spans="1:65" ht="14.65" customHeight="1" x14ac:dyDescent="0.45">
      <c r="A4" s="165" t="s">
        <v>28</v>
      </c>
      <c r="B4" s="165"/>
      <c r="D4" s="165" t="s">
        <v>62</v>
      </c>
      <c r="E4" s="165"/>
      <c r="G4" s="165" t="s">
        <v>62</v>
      </c>
      <c r="H4" s="165"/>
      <c r="J4" s="165" t="s">
        <v>62</v>
      </c>
      <c r="K4" s="165"/>
      <c r="M4" s="163" t="s">
        <v>62</v>
      </c>
      <c r="N4" s="163"/>
      <c r="O4" s="144"/>
      <c r="P4" s="164" t="s">
        <v>62</v>
      </c>
      <c r="Q4" s="164"/>
      <c r="R4" s="151"/>
      <c r="S4" s="163" t="s">
        <v>62</v>
      </c>
      <c r="T4" s="163"/>
      <c r="U4" s="69"/>
      <c r="V4" s="164" t="s">
        <v>62</v>
      </c>
      <c r="W4" s="164"/>
      <c r="X4" s="151"/>
      <c r="Y4" s="163" t="s">
        <v>62</v>
      </c>
      <c r="Z4" s="163"/>
      <c r="AB4" s="164" t="s">
        <v>62</v>
      </c>
      <c r="AC4" s="164"/>
      <c r="AE4" s="165" t="s">
        <v>62</v>
      </c>
      <c r="AF4" s="165"/>
      <c r="AH4" s="163" t="s">
        <v>75</v>
      </c>
      <c r="AI4" s="163"/>
      <c r="AK4" s="165" t="s">
        <v>62</v>
      </c>
      <c r="AL4" s="165"/>
      <c r="AN4" s="163" t="s">
        <v>62</v>
      </c>
      <c r="AO4" s="163"/>
      <c r="AQ4" s="165" t="s">
        <v>62</v>
      </c>
      <c r="AR4" s="165"/>
      <c r="AT4" s="165" t="s">
        <v>62</v>
      </c>
      <c r="AU4" s="165"/>
      <c r="AW4" s="165" t="s">
        <v>62</v>
      </c>
      <c r="AX4" s="165"/>
      <c r="AZ4" s="165" t="s">
        <v>62</v>
      </c>
      <c r="BA4" s="165"/>
      <c r="BC4" s="165" t="s">
        <v>80</v>
      </c>
      <c r="BD4" s="165"/>
      <c r="BF4" s="165" t="s">
        <v>80</v>
      </c>
      <c r="BG4" s="165"/>
      <c r="BI4" s="165" t="s">
        <v>81</v>
      </c>
      <c r="BJ4" s="165"/>
      <c r="BL4" s="165" t="s">
        <v>81</v>
      </c>
      <c r="BM4" s="165"/>
    </row>
    <row r="5" spans="1:65" ht="14.65" customHeight="1" x14ac:dyDescent="0.45">
      <c r="A5" s="165" t="s">
        <v>69</v>
      </c>
      <c r="B5" s="165"/>
      <c r="D5" s="165" t="s">
        <v>69</v>
      </c>
      <c r="E5" s="165"/>
      <c r="G5" s="165" t="s">
        <v>67</v>
      </c>
      <c r="H5" s="165"/>
      <c r="J5" s="165" t="s">
        <v>67</v>
      </c>
      <c r="K5" s="165"/>
      <c r="M5" s="165" t="s">
        <v>71</v>
      </c>
      <c r="N5" s="165"/>
      <c r="O5" s="144"/>
      <c r="P5" s="171" t="s">
        <v>71</v>
      </c>
      <c r="Q5" s="171"/>
      <c r="R5" s="151"/>
      <c r="S5" s="165" t="s">
        <v>72</v>
      </c>
      <c r="T5" s="165"/>
      <c r="U5" s="69"/>
      <c r="V5" s="171" t="s">
        <v>72</v>
      </c>
      <c r="W5" s="171"/>
      <c r="X5" s="151"/>
      <c r="Y5" s="165" t="s">
        <v>73</v>
      </c>
      <c r="Z5" s="165"/>
      <c r="AB5" s="171" t="s">
        <v>73</v>
      </c>
      <c r="AC5" s="171"/>
      <c r="AE5" s="165" t="s">
        <v>74</v>
      </c>
      <c r="AF5" s="165"/>
      <c r="AH5" s="165" t="s">
        <v>74</v>
      </c>
      <c r="AI5" s="165"/>
      <c r="AK5" s="165" t="s">
        <v>76</v>
      </c>
      <c r="AL5" s="165"/>
      <c r="AN5" s="165" t="s">
        <v>76</v>
      </c>
      <c r="AO5" s="165"/>
      <c r="AQ5" s="165" t="s">
        <v>77</v>
      </c>
      <c r="AR5" s="165"/>
      <c r="AT5" s="165" t="s">
        <v>77</v>
      </c>
      <c r="AU5" s="165"/>
      <c r="AW5" s="165" t="s">
        <v>78</v>
      </c>
      <c r="AX5" s="165"/>
      <c r="AZ5" s="165" t="s">
        <v>78</v>
      </c>
      <c r="BA5" s="165"/>
      <c r="BC5" s="165" t="s">
        <v>79</v>
      </c>
      <c r="BD5" s="165"/>
      <c r="BF5" s="165" t="s">
        <v>79</v>
      </c>
      <c r="BG5" s="165"/>
      <c r="BI5" s="165" t="s">
        <v>79</v>
      </c>
      <c r="BJ5" s="165"/>
      <c r="BL5" s="165" t="s">
        <v>79</v>
      </c>
      <c r="BM5" s="165"/>
    </row>
    <row r="6" spans="1:65" ht="14.65" customHeight="1" x14ac:dyDescent="0.45">
      <c r="A6" s="165" t="s">
        <v>65</v>
      </c>
      <c r="B6" s="165"/>
      <c r="D6" s="165" t="s">
        <v>64</v>
      </c>
      <c r="E6" s="165"/>
      <c r="G6" s="165" t="s">
        <v>68</v>
      </c>
      <c r="H6" s="165"/>
      <c r="J6" s="165" t="s">
        <v>64</v>
      </c>
      <c r="K6" s="165"/>
      <c r="M6" s="165" t="s">
        <v>68</v>
      </c>
      <c r="N6" s="165"/>
      <c r="O6" s="144"/>
      <c r="P6" s="171" t="s">
        <v>64</v>
      </c>
      <c r="Q6" s="171"/>
      <c r="R6" s="151"/>
      <c r="S6" s="163" t="s">
        <v>68</v>
      </c>
      <c r="T6" s="163"/>
      <c r="U6" s="69"/>
      <c r="V6" s="164" t="s">
        <v>64</v>
      </c>
      <c r="W6" s="164"/>
      <c r="X6" s="151"/>
      <c r="Y6" s="163" t="s">
        <v>68</v>
      </c>
      <c r="Z6" s="163"/>
      <c r="AB6" s="164" t="s">
        <v>64</v>
      </c>
      <c r="AC6" s="164"/>
      <c r="AE6" s="165" t="s">
        <v>68</v>
      </c>
      <c r="AF6" s="165"/>
      <c r="AH6" s="165" t="s">
        <v>64</v>
      </c>
      <c r="AI6" s="165"/>
      <c r="AK6" s="165" t="s">
        <v>68</v>
      </c>
      <c r="AL6" s="165"/>
      <c r="AN6" s="165" t="s">
        <v>64</v>
      </c>
      <c r="AO6" s="165"/>
      <c r="AQ6" s="165" t="s">
        <v>68</v>
      </c>
      <c r="AR6" s="165"/>
      <c r="AT6" s="165" t="s">
        <v>64</v>
      </c>
      <c r="AU6" s="165"/>
      <c r="AW6" s="165" t="s">
        <v>68</v>
      </c>
      <c r="AX6" s="165"/>
      <c r="AZ6" s="165" t="s">
        <v>64</v>
      </c>
      <c r="BA6" s="165"/>
      <c r="BC6" s="165" t="s">
        <v>68</v>
      </c>
      <c r="BD6" s="165"/>
      <c r="BF6" s="165" t="s">
        <v>64</v>
      </c>
      <c r="BG6" s="165"/>
      <c r="BI6" s="165" t="s">
        <v>68</v>
      </c>
      <c r="BJ6" s="165"/>
      <c r="BL6" s="165" t="s">
        <v>64</v>
      </c>
      <c r="BM6" s="165"/>
    </row>
    <row r="7" spans="1:65" x14ac:dyDescent="0.45">
      <c r="A7" s="19" t="s">
        <v>9</v>
      </c>
      <c r="B7" s="49">
        <f>SUM(B9:B149)</f>
        <v>2995580.41</v>
      </c>
      <c r="D7" s="19" t="s">
        <v>2</v>
      </c>
      <c r="E7" s="49">
        <f>SUM(E9:E36)</f>
        <v>174.16</v>
      </c>
      <c r="G7" s="19" t="s">
        <v>30</v>
      </c>
      <c r="H7" s="49">
        <f>SUM(H9:H155)</f>
        <v>2597092.4700000002</v>
      </c>
      <c r="J7" s="19" t="s">
        <v>31</v>
      </c>
      <c r="K7" s="50">
        <f>SUM(K9:K133)</f>
        <v>999590.96</v>
      </c>
      <c r="M7" s="19" t="s">
        <v>32</v>
      </c>
      <c r="N7" s="49">
        <f>SUM(N9:N43)</f>
        <v>0</v>
      </c>
      <c r="O7" s="51"/>
      <c r="P7" s="146" t="s">
        <v>33</v>
      </c>
      <c r="Q7" s="147">
        <f>SUM(Q9:Q43)</f>
        <v>0</v>
      </c>
      <c r="R7" s="152"/>
      <c r="S7" s="146" t="s">
        <v>34</v>
      </c>
      <c r="T7" s="49">
        <f>SUM(T9:T43)</f>
        <v>45678.9</v>
      </c>
      <c r="U7" s="51"/>
      <c r="V7" s="146" t="s">
        <v>60</v>
      </c>
      <c r="W7" s="147">
        <f>SUM(W9:W43)</f>
        <v>0</v>
      </c>
      <c r="X7" s="152"/>
      <c r="Y7" s="146" t="s">
        <v>35</v>
      </c>
      <c r="Z7" s="49">
        <f>SUM(Z9:Z43)</f>
        <v>0</v>
      </c>
      <c r="AB7" s="146" t="s">
        <v>36</v>
      </c>
      <c r="AC7" s="49">
        <f>SUM(AC9:AC43)</f>
        <v>0</v>
      </c>
      <c r="AE7" s="19" t="s">
        <v>37</v>
      </c>
      <c r="AF7" s="49">
        <f>SUM(AF9:AF155)</f>
        <v>1148199.6100000001</v>
      </c>
      <c r="AH7" s="19" t="s">
        <v>38</v>
      </c>
      <c r="AI7" s="49">
        <f>SUM(AI9:AI114)</f>
        <v>158127.79</v>
      </c>
      <c r="AK7" s="19" t="s">
        <v>39</v>
      </c>
      <c r="AL7" s="49">
        <f>SUM(AL9:AL145)</f>
        <v>99646.99</v>
      </c>
      <c r="AN7" s="19" t="s">
        <v>40</v>
      </c>
      <c r="AO7" s="49">
        <f>SUM(AO9:AO145)</f>
        <v>26078.74</v>
      </c>
      <c r="AQ7" s="19" t="s">
        <v>41</v>
      </c>
      <c r="AR7" s="49">
        <f>SUM(AR9:AR71)</f>
        <v>0</v>
      </c>
      <c r="AT7" s="19" t="s">
        <v>42</v>
      </c>
      <c r="AU7" s="49">
        <f>SUM(AU9:AU71)</f>
        <v>0</v>
      </c>
      <c r="AW7" s="19" t="s">
        <v>39</v>
      </c>
      <c r="AX7" s="49">
        <f>SUM(AX9:AX71)</f>
        <v>0</v>
      </c>
      <c r="AZ7" s="19" t="s">
        <v>40</v>
      </c>
      <c r="BA7" s="49">
        <f>SUM(BA9:BA71)</f>
        <v>0</v>
      </c>
      <c r="BC7" s="19" t="s">
        <v>41</v>
      </c>
      <c r="BD7" s="49">
        <f>SUM(BD9:BD71)</f>
        <v>54252.959999999999</v>
      </c>
      <c r="BF7" s="19" t="s">
        <v>42</v>
      </c>
      <c r="BG7" s="49">
        <f>SUM(BG9:BG71)</f>
        <v>0</v>
      </c>
      <c r="BI7" s="19" t="s">
        <v>43</v>
      </c>
      <c r="BJ7" s="49">
        <f>SUM(BJ9:BJ71)</f>
        <v>0</v>
      </c>
      <c r="BL7" s="19" t="s">
        <v>44</v>
      </c>
      <c r="BM7" s="49">
        <f>SUM(BM9:BM71)</f>
        <v>0</v>
      </c>
    </row>
    <row r="8" spans="1:65" ht="14.65" customHeight="1" x14ac:dyDescent="0.45">
      <c r="A8" s="22" t="s">
        <v>20</v>
      </c>
      <c r="B8" s="22" t="s">
        <v>0</v>
      </c>
      <c r="D8" s="22" t="s">
        <v>20</v>
      </c>
      <c r="E8" s="22" t="s">
        <v>0</v>
      </c>
      <c r="G8" s="22" t="s">
        <v>20</v>
      </c>
      <c r="H8" s="22" t="s">
        <v>0</v>
      </c>
      <c r="J8" s="22" t="s">
        <v>20</v>
      </c>
      <c r="K8" s="22" t="s">
        <v>0</v>
      </c>
      <c r="M8" s="22" t="s">
        <v>20</v>
      </c>
      <c r="N8" s="22" t="s">
        <v>0</v>
      </c>
      <c r="O8" s="145"/>
      <c r="P8" s="22" t="s">
        <v>20</v>
      </c>
      <c r="Q8" s="148" t="s">
        <v>0</v>
      </c>
      <c r="R8" s="153"/>
      <c r="S8" s="22" t="s">
        <v>20</v>
      </c>
      <c r="T8" s="22" t="s">
        <v>0</v>
      </c>
      <c r="U8" s="52"/>
      <c r="V8" s="148" t="s">
        <v>20</v>
      </c>
      <c r="W8" s="148" t="s">
        <v>0</v>
      </c>
      <c r="X8" s="153"/>
      <c r="Y8" s="22" t="s">
        <v>20</v>
      </c>
      <c r="Z8" s="22" t="s">
        <v>0</v>
      </c>
      <c r="AB8" s="22" t="s">
        <v>20</v>
      </c>
      <c r="AC8" s="22" t="s">
        <v>0</v>
      </c>
      <c r="AE8" s="22" t="s">
        <v>20</v>
      </c>
      <c r="AF8" s="22" t="s">
        <v>0</v>
      </c>
      <c r="AH8" s="22" t="s">
        <v>20</v>
      </c>
      <c r="AI8" s="22" t="s">
        <v>0</v>
      </c>
      <c r="AK8" s="22" t="s">
        <v>20</v>
      </c>
      <c r="AL8" s="22" t="s">
        <v>0</v>
      </c>
      <c r="AN8" s="22" t="s">
        <v>20</v>
      </c>
      <c r="AO8" s="22" t="s">
        <v>0</v>
      </c>
      <c r="AQ8" s="22" t="s">
        <v>20</v>
      </c>
      <c r="AR8" s="22" t="s">
        <v>0</v>
      </c>
      <c r="AT8" s="22" t="s">
        <v>19</v>
      </c>
      <c r="AU8" s="22" t="s">
        <v>0</v>
      </c>
      <c r="AW8" s="22" t="s">
        <v>19</v>
      </c>
      <c r="AX8" s="22" t="s">
        <v>0</v>
      </c>
      <c r="AZ8" s="22" t="s">
        <v>19</v>
      </c>
      <c r="BA8" s="22" t="s">
        <v>0</v>
      </c>
      <c r="BC8" s="22" t="s">
        <v>20</v>
      </c>
      <c r="BD8" s="22" t="s">
        <v>0</v>
      </c>
      <c r="BF8" s="22" t="s">
        <v>20</v>
      </c>
      <c r="BG8" s="22" t="s">
        <v>0</v>
      </c>
      <c r="BI8" s="22" t="s">
        <v>20</v>
      </c>
      <c r="BJ8" s="22" t="s">
        <v>0</v>
      </c>
      <c r="BL8" s="22" t="s">
        <v>20</v>
      </c>
      <c r="BM8" s="22" t="s">
        <v>0</v>
      </c>
    </row>
    <row r="9" spans="1:65" ht="14.65" customHeight="1" x14ac:dyDescent="0.45">
      <c r="A9" s="61">
        <v>1999</v>
      </c>
      <c r="B9" s="23">
        <v>2995580.41</v>
      </c>
      <c r="D9" s="61">
        <v>1999</v>
      </c>
      <c r="E9" s="23">
        <v>174.16</v>
      </c>
      <c r="G9" s="61">
        <v>1999</v>
      </c>
      <c r="H9" s="23">
        <v>2597092.4700000002</v>
      </c>
      <c r="J9" s="63">
        <v>1999</v>
      </c>
      <c r="K9" s="45">
        <v>999590.96</v>
      </c>
      <c r="M9" s="63"/>
      <c r="N9" s="45"/>
      <c r="O9" s="45"/>
      <c r="P9" s="45"/>
      <c r="Q9" s="45"/>
      <c r="R9" s="45"/>
      <c r="S9" s="63">
        <v>1999</v>
      </c>
      <c r="T9" s="45">
        <v>45678.9</v>
      </c>
      <c r="U9" s="45"/>
      <c r="V9" s="45"/>
      <c r="W9" s="45"/>
      <c r="X9" s="45"/>
      <c r="Y9" s="45"/>
      <c r="Z9" s="45"/>
      <c r="AB9" s="63"/>
      <c r="AC9" s="45"/>
      <c r="AE9" s="63">
        <v>1999</v>
      </c>
      <c r="AF9" s="45">
        <v>1148199.6100000001</v>
      </c>
      <c r="AH9" s="83">
        <v>1999</v>
      </c>
      <c r="AI9" s="76">
        <v>158127.79</v>
      </c>
      <c r="AK9" s="63">
        <v>1999</v>
      </c>
      <c r="AL9" s="45">
        <v>99646.99</v>
      </c>
      <c r="AN9" s="63">
        <v>1999</v>
      </c>
      <c r="AO9" s="45">
        <v>26078.74</v>
      </c>
      <c r="AQ9" s="63"/>
      <c r="AR9" s="45"/>
      <c r="AT9" s="63"/>
      <c r="AU9" s="45"/>
      <c r="AW9" s="75"/>
      <c r="AX9" s="53"/>
      <c r="AZ9" s="84"/>
      <c r="BA9" s="77"/>
      <c r="BC9" s="75">
        <v>1999</v>
      </c>
      <c r="BD9" s="53">
        <v>54252.959999999999</v>
      </c>
      <c r="BF9" s="75"/>
      <c r="BG9" s="53"/>
      <c r="BI9" s="84"/>
      <c r="BJ9" s="77"/>
      <c r="BL9" s="84"/>
      <c r="BM9" s="77"/>
    </row>
    <row r="10" spans="1:65" ht="14.65" customHeight="1" x14ac:dyDescent="0.45">
      <c r="A10" s="61"/>
      <c r="B10" s="23"/>
      <c r="D10" s="61"/>
      <c r="E10" s="23"/>
      <c r="G10" s="61"/>
      <c r="H10" s="23"/>
      <c r="J10" s="63"/>
      <c r="K10" s="45"/>
      <c r="M10" s="63"/>
      <c r="N10" s="45"/>
      <c r="O10" s="45"/>
      <c r="P10" s="45"/>
      <c r="Q10" s="45"/>
      <c r="R10" s="45"/>
      <c r="S10" s="170"/>
      <c r="T10" s="170"/>
      <c r="U10" s="71"/>
      <c r="V10" s="86"/>
      <c r="W10" s="86"/>
      <c r="X10" s="86"/>
      <c r="Y10" s="170"/>
      <c r="Z10" s="170"/>
      <c r="AB10" s="63"/>
      <c r="AC10" s="45"/>
      <c r="AE10" s="63"/>
      <c r="AF10" s="45"/>
      <c r="AH10" s="83"/>
      <c r="AI10" s="76"/>
      <c r="AK10" s="63"/>
      <c r="AL10" s="45"/>
      <c r="AN10" s="63"/>
      <c r="AO10" s="45"/>
      <c r="AQ10" s="63"/>
      <c r="AR10" s="45"/>
      <c r="AT10" s="63"/>
      <c r="AU10" s="45"/>
      <c r="AW10" s="75"/>
      <c r="AX10" s="53"/>
      <c r="AZ10" s="54"/>
      <c r="BC10" s="75"/>
      <c r="BD10" s="53"/>
      <c r="BF10" s="75"/>
      <c r="BG10" s="53"/>
      <c r="BI10" s="84"/>
      <c r="BJ10" s="77"/>
      <c r="BL10" s="84"/>
      <c r="BM10" s="77"/>
    </row>
    <row r="11" spans="1:65" ht="14.65" customHeight="1" x14ac:dyDescent="0.45">
      <c r="A11" s="61"/>
      <c r="B11" s="23"/>
      <c r="D11" s="61"/>
      <c r="E11" s="23"/>
      <c r="G11" s="61"/>
      <c r="H11" s="23"/>
      <c r="J11" s="63"/>
      <c r="K11" s="45"/>
      <c r="M11" s="63"/>
      <c r="N11" s="45"/>
      <c r="O11" s="45"/>
      <c r="P11" s="45"/>
      <c r="Q11" s="45"/>
      <c r="R11" s="45"/>
      <c r="S11" s="169"/>
      <c r="T11" s="169"/>
      <c r="U11" s="70"/>
      <c r="V11" s="85"/>
      <c r="W11" s="85"/>
      <c r="X11" s="85"/>
      <c r="Y11" s="70"/>
      <c r="Z11" s="70"/>
      <c r="AB11" s="63"/>
      <c r="AC11" s="45"/>
      <c r="AE11" s="63"/>
      <c r="AF11" s="45"/>
      <c r="AH11" s="83"/>
      <c r="AI11" s="76"/>
      <c r="AK11" s="63"/>
      <c r="AL11" s="45"/>
      <c r="AN11" s="63"/>
      <c r="AO11" s="45"/>
      <c r="AQ11" s="63"/>
      <c r="AR11" s="45"/>
      <c r="AT11" s="63"/>
      <c r="AU11" s="45"/>
      <c r="AW11" s="75"/>
      <c r="AX11" s="53"/>
      <c r="BC11" s="75"/>
      <c r="BD11" s="53"/>
      <c r="BF11" s="75"/>
      <c r="BG11" s="53"/>
      <c r="BI11" s="84"/>
      <c r="BJ11" s="77"/>
      <c r="BL11" s="54"/>
    </row>
    <row r="12" spans="1:65" x14ac:dyDescent="0.45">
      <c r="A12" s="61"/>
      <c r="B12" s="23"/>
      <c r="D12" s="61"/>
      <c r="E12" s="23"/>
      <c r="G12" s="61"/>
      <c r="H12" s="23"/>
      <c r="J12" s="63"/>
      <c r="K12" s="45"/>
      <c r="M12" s="63"/>
      <c r="N12" s="45"/>
      <c r="O12" s="45"/>
      <c r="P12" s="45"/>
      <c r="Q12" s="45"/>
      <c r="R12" s="45"/>
      <c r="S12" s="169"/>
      <c r="T12" s="169"/>
      <c r="U12" s="70"/>
      <c r="V12" s="85"/>
      <c r="W12" s="85"/>
      <c r="X12" s="85"/>
      <c r="Y12" s="70"/>
      <c r="Z12" s="70"/>
      <c r="AB12" s="63"/>
      <c r="AC12" s="45"/>
      <c r="AE12" s="63"/>
      <c r="AF12" s="45"/>
      <c r="AH12" s="83"/>
      <c r="AI12" s="76"/>
      <c r="AK12" s="63"/>
      <c r="AL12" s="45"/>
      <c r="AN12" s="63"/>
      <c r="AO12" s="45"/>
      <c r="AQ12" s="63"/>
      <c r="AR12" s="45"/>
      <c r="AT12" s="63"/>
      <c r="AU12" s="45"/>
      <c r="AW12" s="75"/>
      <c r="AX12" s="53"/>
      <c r="BC12" s="75"/>
      <c r="BD12" s="53"/>
      <c r="BF12" s="55"/>
      <c r="BI12" s="84"/>
      <c r="BJ12" s="77"/>
    </row>
    <row r="13" spans="1:65" x14ac:dyDescent="0.45">
      <c r="A13" s="61"/>
      <c r="B13" s="23"/>
      <c r="D13" s="61"/>
      <c r="E13" s="23"/>
      <c r="G13" s="61"/>
      <c r="H13" s="23"/>
      <c r="J13" s="63"/>
      <c r="K13" s="45"/>
      <c r="M13" s="63"/>
      <c r="N13" s="45"/>
      <c r="O13" s="45"/>
      <c r="P13" s="45"/>
      <c r="Q13" s="45"/>
      <c r="R13" s="45"/>
      <c r="S13" s="169"/>
      <c r="T13" s="169"/>
      <c r="U13" s="70"/>
      <c r="V13" s="85"/>
      <c r="W13" s="85"/>
      <c r="X13" s="85"/>
      <c r="Y13" s="70"/>
      <c r="Z13" s="70"/>
      <c r="AB13" s="63"/>
      <c r="AC13" s="45"/>
      <c r="AE13" s="63"/>
      <c r="AF13" s="45"/>
      <c r="AH13" s="83"/>
      <c r="AI13" s="76"/>
      <c r="AK13" s="63"/>
      <c r="AL13" s="45"/>
      <c r="AN13" s="63"/>
      <c r="AO13" s="45"/>
      <c r="AQ13" s="63"/>
      <c r="AR13" s="45"/>
      <c r="AT13" s="63"/>
      <c r="AU13" s="45"/>
      <c r="AW13" s="75"/>
      <c r="AX13" s="53"/>
      <c r="BC13" s="75"/>
      <c r="BD13" s="53"/>
      <c r="BI13" s="84"/>
      <c r="BJ13" s="77"/>
    </row>
    <row r="14" spans="1:65" x14ac:dyDescent="0.45">
      <c r="A14" s="61"/>
      <c r="B14" s="23"/>
      <c r="D14" s="61"/>
      <c r="E14" s="23"/>
      <c r="G14" s="61"/>
      <c r="H14" s="23"/>
      <c r="J14" s="63"/>
      <c r="K14" s="45"/>
      <c r="M14" s="63"/>
      <c r="N14" s="45"/>
      <c r="O14" s="45"/>
      <c r="P14" s="45"/>
      <c r="Q14" s="45"/>
      <c r="R14" s="45"/>
      <c r="S14" s="169"/>
      <c r="T14" s="169"/>
      <c r="U14" s="70"/>
      <c r="V14" s="85"/>
      <c r="W14" s="85"/>
      <c r="X14" s="85"/>
      <c r="Y14" s="70"/>
      <c r="Z14" s="70"/>
      <c r="AB14" s="63"/>
      <c r="AC14" s="45"/>
      <c r="AE14" s="63"/>
      <c r="AF14" s="45"/>
      <c r="AH14" s="83"/>
      <c r="AI14" s="76"/>
      <c r="AK14" s="63"/>
      <c r="AL14" s="45"/>
      <c r="AN14" s="63"/>
      <c r="AO14" s="45"/>
      <c r="AQ14" s="63"/>
      <c r="AR14" s="45"/>
      <c r="AT14" s="63"/>
      <c r="AU14" s="45"/>
      <c r="AW14" s="75"/>
      <c r="AX14" s="53"/>
      <c r="BC14" s="75"/>
      <c r="BD14" s="53"/>
      <c r="BI14" s="84"/>
      <c r="BJ14" s="77"/>
    </row>
    <row r="15" spans="1:65" x14ac:dyDescent="0.45">
      <c r="A15" s="61"/>
      <c r="B15" s="23"/>
      <c r="D15" s="61"/>
      <c r="E15" s="23"/>
      <c r="G15" s="61"/>
      <c r="H15" s="23"/>
      <c r="J15" s="63"/>
      <c r="K15" s="45"/>
      <c r="M15" s="63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B15" s="63"/>
      <c r="AC15" s="45"/>
      <c r="AE15" s="63"/>
      <c r="AF15" s="45"/>
      <c r="AH15" s="83"/>
      <c r="AI15" s="76"/>
      <c r="AK15" s="63"/>
      <c r="AL15" s="45"/>
      <c r="AN15" s="63"/>
      <c r="AO15" s="45"/>
      <c r="AQ15" s="63"/>
      <c r="AR15" s="45"/>
      <c r="AT15" s="63"/>
      <c r="AU15" s="45"/>
      <c r="AW15" s="75"/>
      <c r="AX15" s="53"/>
      <c r="BC15" s="75"/>
      <c r="BD15" s="53"/>
      <c r="BI15" s="84"/>
      <c r="BJ15" s="77"/>
    </row>
    <row r="16" spans="1:65" x14ac:dyDescent="0.45">
      <c r="A16" s="61"/>
      <c r="B16" s="23"/>
      <c r="D16" s="61"/>
      <c r="E16" s="23"/>
      <c r="G16" s="61"/>
      <c r="H16" s="23"/>
      <c r="J16" s="63"/>
      <c r="K16" s="45"/>
      <c r="M16" s="63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B16" s="63"/>
      <c r="AC16" s="45"/>
      <c r="AE16" s="63"/>
      <c r="AF16" s="45"/>
      <c r="AH16" s="83"/>
      <c r="AI16" s="76"/>
      <c r="AK16" s="63"/>
      <c r="AL16" s="45"/>
      <c r="AN16" s="63"/>
      <c r="AO16" s="45"/>
      <c r="AQ16" s="63"/>
      <c r="AR16" s="45"/>
      <c r="AT16" s="63"/>
      <c r="AU16" s="45"/>
      <c r="AW16" s="75"/>
      <c r="AX16" s="53"/>
      <c r="BC16" s="75"/>
      <c r="BD16" s="53"/>
      <c r="BI16" s="84"/>
      <c r="BJ16" s="77"/>
    </row>
    <row r="17" spans="1:62" x14ac:dyDescent="0.45">
      <c r="A17" s="61"/>
      <c r="B17" s="23"/>
      <c r="D17" s="61"/>
      <c r="E17" s="23"/>
      <c r="G17" s="61"/>
      <c r="H17" s="23"/>
      <c r="J17" s="63"/>
      <c r="K17" s="45"/>
      <c r="M17" s="63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B17" s="63"/>
      <c r="AC17" s="45"/>
      <c r="AE17" s="63"/>
      <c r="AF17" s="45"/>
      <c r="AH17" s="83"/>
      <c r="AI17" s="76"/>
      <c r="AK17" s="63"/>
      <c r="AL17" s="45"/>
      <c r="AN17" s="63"/>
      <c r="AO17" s="45"/>
      <c r="AQ17" s="63"/>
      <c r="AR17" s="45"/>
      <c r="AT17" s="63"/>
      <c r="AU17" s="45"/>
      <c r="AW17" s="75"/>
      <c r="AX17" s="53"/>
      <c r="BC17" s="75"/>
      <c r="BD17" s="53"/>
      <c r="BI17" s="84"/>
      <c r="BJ17" s="77"/>
    </row>
    <row r="18" spans="1:62" x14ac:dyDescent="0.45">
      <c r="A18" s="61"/>
      <c r="B18" s="23"/>
      <c r="D18" s="61"/>
      <c r="E18" s="23"/>
      <c r="G18" s="61"/>
      <c r="H18" s="23"/>
      <c r="J18" s="63"/>
      <c r="K18" s="45"/>
      <c r="M18" s="63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B18" s="63"/>
      <c r="AC18" s="45"/>
      <c r="AE18" s="63"/>
      <c r="AF18" s="45"/>
      <c r="AH18" s="83"/>
      <c r="AI18" s="76"/>
      <c r="AK18" s="63"/>
      <c r="AL18" s="45"/>
      <c r="AN18" s="63"/>
      <c r="AO18" s="45"/>
      <c r="AQ18" s="63"/>
      <c r="AR18" s="45"/>
      <c r="AT18" s="63"/>
      <c r="AU18" s="45"/>
      <c r="AW18" s="55"/>
      <c r="BC18" s="75"/>
      <c r="BD18" s="53"/>
      <c r="BI18" s="84"/>
      <c r="BJ18" s="77"/>
    </row>
    <row r="19" spans="1:62" x14ac:dyDescent="0.45">
      <c r="A19" s="61"/>
      <c r="B19" s="23"/>
      <c r="D19" s="61"/>
      <c r="E19" s="23"/>
      <c r="G19" s="61"/>
      <c r="H19" s="23"/>
      <c r="J19" s="63"/>
      <c r="K19" s="45"/>
      <c r="M19" s="63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B19" s="63"/>
      <c r="AC19" s="45"/>
      <c r="AE19" s="63"/>
      <c r="AF19" s="45"/>
      <c r="AH19" s="83"/>
      <c r="AI19" s="76"/>
      <c r="AK19" s="63"/>
      <c r="AL19" s="45"/>
      <c r="AN19" s="63"/>
      <c r="AO19" s="45"/>
      <c r="AQ19" s="63"/>
      <c r="AR19" s="45"/>
      <c r="AT19" s="63"/>
      <c r="AU19" s="45"/>
      <c r="BC19" s="75"/>
      <c r="BD19" s="53"/>
      <c r="BI19" s="84"/>
      <c r="BJ19" s="77"/>
    </row>
    <row r="20" spans="1:62" x14ac:dyDescent="0.45">
      <c r="A20" s="61"/>
      <c r="B20" s="23"/>
      <c r="D20" s="61"/>
      <c r="E20" s="23"/>
      <c r="G20" s="61"/>
      <c r="H20" s="23"/>
      <c r="J20" s="63"/>
      <c r="K20" s="45"/>
      <c r="M20" s="63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B20" s="56"/>
      <c r="AE20" s="63"/>
      <c r="AF20" s="45"/>
      <c r="AH20" s="83"/>
      <c r="AI20" s="76"/>
      <c r="AK20" s="63"/>
      <c r="AL20" s="45"/>
      <c r="AN20" s="63"/>
      <c r="AO20" s="45"/>
      <c r="AQ20" s="63"/>
      <c r="AR20" s="45"/>
      <c r="AT20" s="63"/>
      <c r="AU20" s="45"/>
      <c r="BC20" s="75"/>
      <c r="BD20" s="53"/>
      <c r="BI20" s="84"/>
      <c r="BJ20" s="77"/>
    </row>
    <row r="21" spans="1:62" x14ac:dyDescent="0.45">
      <c r="A21" s="61"/>
      <c r="B21" s="23"/>
      <c r="D21" s="61"/>
      <c r="E21" s="23"/>
      <c r="G21" s="61"/>
      <c r="H21" s="23"/>
      <c r="J21" s="63"/>
      <c r="K21" s="45"/>
      <c r="M21" s="63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E21" s="63"/>
      <c r="AF21" s="45"/>
      <c r="AH21" s="83"/>
      <c r="AI21" s="76"/>
      <c r="AK21" s="63"/>
      <c r="AL21" s="45"/>
      <c r="AN21" s="63"/>
      <c r="AO21" s="45"/>
      <c r="AQ21" s="63"/>
      <c r="AR21" s="45"/>
      <c r="AT21" s="63"/>
      <c r="AU21" s="45"/>
      <c r="BC21" s="75"/>
      <c r="BD21" s="53"/>
      <c r="BI21" s="84"/>
      <c r="BJ21" s="77"/>
    </row>
    <row r="22" spans="1:62" x14ac:dyDescent="0.45">
      <c r="A22" s="61"/>
      <c r="B22" s="23"/>
      <c r="D22" s="61"/>
      <c r="E22" s="23"/>
      <c r="G22" s="61"/>
      <c r="H22" s="23"/>
      <c r="J22" s="63"/>
      <c r="K22" s="45"/>
      <c r="M22" s="63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E22" s="63"/>
      <c r="AF22" s="45"/>
      <c r="AH22" s="83"/>
      <c r="AI22" s="76"/>
      <c r="AK22" s="63"/>
      <c r="AL22" s="45"/>
      <c r="AN22" s="63"/>
      <c r="AO22" s="45"/>
      <c r="AQ22" s="63"/>
      <c r="AR22" s="45"/>
      <c r="AT22" s="63"/>
      <c r="AU22" s="45"/>
      <c r="BC22" s="75"/>
      <c r="BD22" s="53"/>
      <c r="BI22" s="84"/>
      <c r="BJ22" s="77"/>
    </row>
    <row r="23" spans="1:62" x14ac:dyDescent="0.45">
      <c r="A23" s="61"/>
      <c r="B23" s="23"/>
      <c r="D23" s="61"/>
      <c r="E23" s="23"/>
      <c r="G23" s="61"/>
      <c r="H23" s="23"/>
      <c r="J23" s="63"/>
      <c r="K23" s="45"/>
      <c r="M23" s="63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E23" s="63"/>
      <c r="AF23" s="45"/>
      <c r="AH23" s="83"/>
      <c r="AI23" s="76"/>
      <c r="AK23" s="63"/>
      <c r="AL23" s="45"/>
      <c r="AN23" s="63"/>
      <c r="AO23" s="45"/>
      <c r="AQ23" s="63"/>
      <c r="AR23" s="45"/>
      <c r="AT23" s="63"/>
      <c r="AU23" s="45"/>
      <c r="BC23" s="75"/>
      <c r="BD23" s="53"/>
      <c r="BI23" s="84"/>
      <c r="BJ23" s="77"/>
    </row>
    <row r="24" spans="1:62" x14ac:dyDescent="0.45">
      <c r="A24" s="61"/>
      <c r="B24" s="23"/>
      <c r="D24" s="61"/>
      <c r="E24" s="23"/>
      <c r="G24" s="61"/>
      <c r="H24" s="23"/>
      <c r="J24" s="63"/>
      <c r="K24" s="45"/>
      <c r="M24" s="63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E24" s="63"/>
      <c r="AF24" s="45"/>
      <c r="AH24" s="83"/>
      <c r="AI24" s="76"/>
      <c r="AK24" s="63"/>
      <c r="AL24" s="45"/>
      <c r="AN24" s="63"/>
      <c r="AO24" s="45"/>
      <c r="AQ24" s="63"/>
      <c r="AR24" s="45"/>
      <c r="AT24" s="63"/>
      <c r="AU24" s="45"/>
      <c r="BC24" s="75"/>
      <c r="BD24" s="53"/>
      <c r="BI24" s="84"/>
      <c r="BJ24" s="77"/>
    </row>
    <row r="25" spans="1:62" x14ac:dyDescent="0.45">
      <c r="A25" s="61"/>
      <c r="B25" s="23"/>
      <c r="D25" s="61"/>
      <c r="E25" s="23"/>
      <c r="G25" s="61"/>
      <c r="H25" s="23"/>
      <c r="J25" s="63"/>
      <c r="K25" s="45"/>
      <c r="M25" s="63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E25" s="63"/>
      <c r="AF25" s="45"/>
      <c r="AH25" s="83"/>
      <c r="AI25" s="76"/>
      <c r="AK25" s="63"/>
      <c r="AL25" s="45"/>
      <c r="AN25" s="63"/>
      <c r="AO25" s="45"/>
      <c r="AQ25" s="63"/>
      <c r="AR25" s="45"/>
      <c r="AT25" s="63"/>
      <c r="AU25" s="45"/>
      <c r="BC25" s="75"/>
      <c r="BD25" s="53"/>
      <c r="BI25" s="84"/>
      <c r="BJ25" s="77"/>
    </row>
    <row r="26" spans="1:62" x14ac:dyDescent="0.45">
      <c r="A26" s="61"/>
      <c r="B26" s="23"/>
      <c r="D26" s="61"/>
      <c r="E26" s="23"/>
      <c r="G26" s="61"/>
      <c r="H26" s="23"/>
      <c r="J26" s="63"/>
      <c r="K26" s="45"/>
      <c r="M26" s="63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E26" s="63"/>
      <c r="AF26" s="45"/>
      <c r="AH26" s="83"/>
      <c r="AI26" s="76"/>
      <c r="AK26" s="63"/>
      <c r="AL26" s="45"/>
      <c r="AN26" s="63"/>
      <c r="AO26" s="45"/>
      <c r="AQ26" s="63"/>
      <c r="AR26" s="45"/>
      <c r="AT26" s="63"/>
      <c r="AU26" s="45"/>
      <c r="BC26" s="75"/>
      <c r="BD26" s="53"/>
      <c r="BI26" s="84"/>
      <c r="BJ26" s="77"/>
    </row>
    <row r="27" spans="1:62" x14ac:dyDescent="0.45">
      <c r="A27" s="61"/>
      <c r="B27" s="23"/>
      <c r="D27" s="61"/>
      <c r="E27" s="23"/>
      <c r="G27" s="61"/>
      <c r="H27" s="23"/>
      <c r="J27" s="63"/>
      <c r="K27" s="45"/>
      <c r="M27" s="63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E27" s="63"/>
      <c r="AF27" s="45"/>
      <c r="AH27" s="83"/>
      <c r="AI27" s="76"/>
      <c r="AK27" s="63"/>
      <c r="AL27" s="45"/>
      <c r="AN27" s="63"/>
      <c r="AO27" s="45"/>
      <c r="AQ27" s="63"/>
      <c r="AR27" s="45"/>
      <c r="AT27" s="63"/>
      <c r="AU27" s="45"/>
      <c r="BC27" s="75"/>
      <c r="BD27" s="53"/>
      <c r="BI27" s="84"/>
      <c r="BJ27" s="77"/>
    </row>
    <row r="28" spans="1:62" x14ac:dyDescent="0.45">
      <c r="A28" s="61"/>
      <c r="B28" s="23"/>
      <c r="D28" s="61"/>
      <c r="E28" s="23"/>
      <c r="G28" s="61"/>
      <c r="H28" s="23"/>
      <c r="J28" s="63"/>
      <c r="K28" s="45"/>
      <c r="M28" s="63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E28" s="63"/>
      <c r="AF28" s="45"/>
      <c r="AH28" s="83"/>
      <c r="AI28" s="76"/>
      <c r="AK28" s="63"/>
      <c r="AL28" s="45"/>
      <c r="AN28" s="63"/>
      <c r="AO28" s="45"/>
      <c r="AQ28" s="63"/>
      <c r="AR28" s="45"/>
      <c r="AT28" s="63"/>
      <c r="AU28" s="45"/>
      <c r="BC28" s="75"/>
      <c r="BD28" s="53"/>
      <c r="BI28" s="84"/>
      <c r="BJ28" s="77"/>
    </row>
    <row r="29" spans="1:62" x14ac:dyDescent="0.45">
      <c r="A29" s="61"/>
      <c r="B29" s="23"/>
      <c r="D29" s="61"/>
      <c r="E29" s="23"/>
      <c r="G29" s="61"/>
      <c r="H29" s="23"/>
      <c r="J29" s="63"/>
      <c r="K29" s="45"/>
      <c r="M29" s="63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E29" s="63"/>
      <c r="AF29" s="45"/>
      <c r="AH29" s="83"/>
      <c r="AI29" s="76"/>
      <c r="AK29" s="63"/>
      <c r="AL29" s="45"/>
      <c r="AN29" s="63"/>
      <c r="AO29" s="45"/>
      <c r="AQ29" s="63"/>
      <c r="AR29" s="45"/>
      <c r="AT29" s="63"/>
      <c r="AU29" s="45"/>
      <c r="BC29" s="75"/>
      <c r="BD29" s="53"/>
      <c r="BI29" s="84"/>
      <c r="BJ29" s="77"/>
    </row>
    <row r="30" spans="1:62" x14ac:dyDescent="0.45">
      <c r="A30" s="61"/>
      <c r="B30" s="23"/>
      <c r="D30" s="61"/>
      <c r="E30" s="23"/>
      <c r="G30" s="61"/>
      <c r="H30" s="23"/>
      <c r="J30" s="63"/>
      <c r="K30" s="45"/>
      <c r="M30" s="63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E30" s="63"/>
      <c r="AF30" s="45"/>
      <c r="AH30" s="83"/>
      <c r="AI30" s="76"/>
      <c r="AK30" s="63"/>
      <c r="AL30" s="45"/>
      <c r="AN30" s="63"/>
      <c r="AO30" s="45"/>
      <c r="AQ30" s="63"/>
      <c r="AR30" s="45"/>
      <c r="AT30" s="63"/>
      <c r="AU30" s="45"/>
      <c r="BC30" s="75"/>
      <c r="BD30" s="53"/>
      <c r="BI30" s="84"/>
      <c r="BJ30" s="77"/>
    </row>
    <row r="31" spans="1:62" x14ac:dyDescent="0.45">
      <c r="A31" s="61"/>
      <c r="B31" s="23"/>
      <c r="D31" s="61"/>
      <c r="E31" s="23"/>
      <c r="G31" s="61"/>
      <c r="H31" s="23"/>
      <c r="J31" s="63"/>
      <c r="K31" s="45"/>
      <c r="M31" s="63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E31" s="63"/>
      <c r="AF31" s="45"/>
      <c r="AH31" s="83"/>
      <c r="AI31" s="76"/>
      <c r="AK31" s="63"/>
      <c r="AL31" s="45"/>
      <c r="AN31" s="63"/>
      <c r="AO31" s="45"/>
      <c r="AQ31" s="63"/>
      <c r="AR31" s="45"/>
      <c r="AT31" s="63"/>
      <c r="AU31" s="45"/>
      <c r="BC31" s="75"/>
      <c r="BD31" s="53"/>
      <c r="BI31" s="84"/>
      <c r="BJ31" s="77"/>
    </row>
    <row r="32" spans="1:62" x14ac:dyDescent="0.45">
      <c r="A32" s="61"/>
      <c r="B32" s="23"/>
      <c r="D32" s="61"/>
      <c r="E32" s="23"/>
      <c r="G32" s="61"/>
      <c r="H32" s="23"/>
      <c r="J32" s="63"/>
      <c r="K32" s="45"/>
      <c r="M32" s="63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E32" s="63"/>
      <c r="AF32" s="45"/>
      <c r="AH32" s="83"/>
      <c r="AI32" s="76"/>
      <c r="AK32" s="63"/>
      <c r="AL32" s="45"/>
      <c r="AN32" s="63"/>
      <c r="AO32" s="45"/>
      <c r="AQ32" s="63"/>
      <c r="AR32" s="45"/>
      <c r="AT32" s="63"/>
      <c r="AU32" s="45"/>
      <c r="BC32" s="75"/>
      <c r="BD32" s="53"/>
      <c r="BI32" s="84"/>
      <c r="BJ32" s="77"/>
    </row>
    <row r="33" spans="1:62" x14ac:dyDescent="0.45">
      <c r="A33" s="61"/>
      <c r="B33" s="23"/>
      <c r="D33" s="61"/>
      <c r="E33" s="23"/>
      <c r="G33" s="61"/>
      <c r="H33" s="23"/>
      <c r="J33" s="63"/>
      <c r="K33" s="45"/>
      <c r="M33" s="63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E33" s="63"/>
      <c r="AF33" s="45"/>
      <c r="AH33" s="83"/>
      <c r="AI33" s="76"/>
      <c r="AK33" s="63"/>
      <c r="AL33" s="45"/>
      <c r="AN33" s="63"/>
      <c r="AO33" s="45"/>
      <c r="AQ33" s="63"/>
      <c r="AR33" s="45"/>
      <c r="AT33" s="63"/>
      <c r="AU33" s="45"/>
      <c r="BC33" s="75"/>
      <c r="BD33" s="53"/>
      <c r="BI33" s="84"/>
      <c r="BJ33" s="77"/>
    </row>
    <row r="34" spans="1:62" x14ac:dyDescent="0.45">
      <c r="A34" s="61"/>
      <c r="B34" s="23"/>
      <c r="D34" s="61"/>
      <c r="E34" s="23"/>
      <c r="G34" s="61"/>
      <c r="H34" s="23"/>
      <c r="J34" s="63"/>
      <c r="K34" s="45"/>
      <c r="M34" s="63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E34" s="63"/>
      <c r="AF34" s="45"/>
      <c r="AH34" s="83"/>
      <c r="AI34" s="76"/>
      <c r="AK34" s="63"/>
      <c r="AL34" s="45"/>
      <c r="AN34" s="56"/>
      <c r="AQ34" s="63"/>
      <c r="AR34" s="45"/>
      <c r="AT34" s="63"/>
      <c r="AU34" s="45"/>
      <c r="BC34" s="75"/>
      <c r="BD34" s="53"/>
      <c r="BI34" s="84"/>
      <c r="BJ34" s="77"/>
    </row>
    <row r="35" spans="1:62" x14ac:dyDescent="0.45">
      <c r="A35" s="61"/>
      <c r="B35" s="23"/>
      <c r="D35" s="61"/>
      <c r="E35" s="23"/>
      <c r="G35" s="61"/>
      <c r="H35" s="23"/>
      <c r="J35" s="63"/>
      <c r="K35" s="45"/>
      <c r="M35" s="63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E35" s="63"/>
      <c r="AF35" s="45"/>
      <c r="AH35" s="83"/>
      <c r="AI35" s="76"/>
      <c r="AK35" s="63"/>
      <c r="AL35" s="45"/>
      <c r="AQ35" s="63"/>
      <c r="AR35" s="45"/>
      <c r="AT35" s="63"/>
      <c r="AU35" s="45"/>
      <c r="BC35" s="75"/>
      <c r="BD35" s="53"/>
      <c r="BI35" s="84"/>
      <c r="BJ35" s="77"/>
    </row>
    <row r="36" spans="1:62" x14ac:dyDescent="0.45">
      <c r="A36" s="61"/>
      <c r="B36" s="23"/>
      <c r="D36" s="61"/>
      <c r="E36" s="23"/>
      <c r="G36" s="61"/>
      <c r="H36" s="23"/>
      <c r="J36" s="63"/>
      <c r="K36" s="45"/>
      <c r="M36" s="63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E36" s="63"/>
      <c r="AF36" s="45"/>
      <c r="AH36" s="83"/>
      <c r="AI36" s="76"/>
      <c r="AK36" s="63"/>
      <c r="AL36" s="45"/>
      <c r="AQ36" s="63"/>
      <c r="AR36" s="45"/>
      <c r="AT36" s="63"/>
      <c r="AU36" s="45"/>
      <c r="BC36" s="75"/>
      <c r="BD36" s="53"/>
      <c r="BI36" s="84"/>
      <c r="BJ36" s="77"/>
    </row>
    <row r="37" spans="1:62" x14ac:dyDescent="0.45">
      <c r="A37" s="61"/>
      <c r="B37" s="23"/>
      <c r="D37" s="25"/>
      <c r="G37" s="61"/>
      <c r="H37" s="23"/>
      <c r="J37" s="63"/>
      <c r="K37" s="45"/>
      <c r="M37" s="63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E37" s="63"/>
      <c r="AF37" s="45"/>
      <c r="AH37" s="83"/>
      <c r="AI37" s="76"/>
      <c r="AK37" s="63"/>
      <c r="AL37" s="45"/>
      <c r="AQ37" s="63"/>
      <c r="AR37" s="45"/>
      <c r="AT37" s="63"/>
      <c r="AU37" s="45"/>
      <c r="BC37" s="75"/>
      <c r="BD37" s="53"/>
      <c r="BI37" s="84"/>
      <c r="BJ37" s="77"/>
    </row>
    <row r="38" spans="1:62" x14ac:dyDescent="0.45">
      <c r="A38" s="61"/>
      <c r="B38" s="23"/>
      <c r="D38" s="47"/>
      <c r="E38" s="23"/>
      <c r="G38" s="61"/>
      <c r="H38" s="23"/>
      <c r="J38" s="63"/>
      <c r="K38" s="45"/>
      <c r="M38" s="63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E38" s="63"/>
      <c r="AF38" s="45"/>
      <c r="AH38" s="83"/>
      <c r="AI38" s="76"/>
      <c r="AK38" s="63"/>
      <c r="AL38" s="45"/>
      <c r="AQ38" s="63"/>
      <c r="AR38" s="45"/>
      <c r="AT38" s="63"/>
      <c r="AU38" s="45"/>
      <c r="BC38" s="75"/>
      <c r="BD38" s="53"/>
      <c r="BI38" s="84"/>
      <c r="BJ38" s="77"/>
    </row>
    <row r="39" spans="1:62" x14ac:dyDescent="0.45">
      <c r="A39" s="61"/>
      <c r="B39" s="23"/>
      <c r="D39" s="47"/>
      <c r="E39" s="23"/>
      <c r="G39" s="61"/>
      <c r="H39" s="23"/>
      <c r="J39" s="63"/>
      <c r="K39" s="45"/>
      <c r="M39" s="63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E39" s="63"/>
      <c r="AF39" s="45"/>
      <c r="AH39" s="83"/>
      <c r="AI39" s="76"/>
      <c r="AK39" s="63"/>
      <c r="AL39" s="45"/>
      <c r="AQ39" s="63"/>
      <c r="AR39" s="45"/>
      <c r="AT39" s="63"/>
      <c r="AU39" s="45"/>
      <c r="BC39" s="75"/>
      <c r="BD39" s="53"/>
      <c r="BI39" s="84"/>
      <c r="BJ39" s="77"/>
    </row>
    <row r="40" spans="1:62" x14ac:dyDescent="0.45">
      <c r="A40" s="61"/>
      <c r="B40" s="23"/>
      <c r="D40" s="47"/>
      <c r="E40" s="23"/>
      <c r="G40" s="61"/>
      <c r="H40" s="23"/>
      <c r="J40" s="63"/>
      <c r="K40" s="45"/>
      <c r="M40" s="63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  <c r="AE40" s="63"/>
      <c r="AF40" s="45"/>
      <c r="AH40" s="83"/>
      <c r="AI40" s="76"/>
      <c r="AK40" s="63"/>
      <c r="AL40" s="45"/>
      <c r="AQ40" s="63"/>
      <c r="AR40" s="45"/>
      <c r="AT40" s="63"/>
      <c r="AU40" s="45"/>
      <c r="BC40" s="75"/>
      <c r="BD40" s="53"/>
      <c r="BI40" s="84"/>
      <c r="BJ40" s="77"/>
    </row>
    <row r="41" spans="1:62" x14ac:dyDescent="0.45">
      <c r="A41" s="61"/>
      <c r="B41" s="23"/>
      <c r="D41" s="47"/>
      <c r="E41" s="23"/>
      <c r="G41" s="61"/>
      <c r="H41" s="23"/>
      <c r="J41" s="63"/>
      <c r="K41" s="45"/>
      <c r="M41" s="63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E41" s="63"/>
      <c r="AF41" s="45"/>
      <c r="AH41" s="83"/>
      <c r="AI41" s="76"/>
      <c r="AK41" s="63"/>
      <c r="AL41" s="45"/>
      <c r="AQ41" s="63"/>
      <c r="AR41" s="45"/>
      <c r="AT41" s="63"/>
      <c r="AU41" s="45"/>
      <c r="BC41" s="75"/>
      <c r="BD41" s="53"/>
      <c r="BI41" s="84"/>
      <c r="BJ41" s="77"/>
    </row>
    <row r="42" spans="1:62" x14ac:dyDescent="0.45">
      <c r="A42" s="61"/>
      <c r="B42" s="23"/>
      <c r="D42" s="47"/>
      <c r="E42" s="23"/>
      <c r="G42" s="61"/>
      <c r="H42" s="23"/>
      <c r="J42" s="63"/>
      <c r="K42" s="45"/>
      <c r="M42" s="63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E42" s="63"/>
      <c r="AF42" s="45"/>
      <c r="AH42" s="83"/>
      <c r="AI42" s="76"/>
      <c r="AK42" s="63"/>
      <c r="AL42" s="45"/>
      <c r="AQ42" s="63"/>
      <c r="AR42" s="45"/>
      <c r="AT42" s="63"/>
      <c r="AU42" s="45"/>
      <c r="BC42" s="75"/>
      <c r="BD42" s="53"/>
      <c r="BI42" s="84"/>
      <c r="BJ42" s="77"/>
    </row>
    <row r="43" spans="1:62" x14ac:dyDescent="0.45">
      <c r="A43" s="61"/>
      <c r="B43" s="23"/>
      <c r="D43" s="47"/>
      <c r="E43" s="23"/>
      <c r="G43" s="61"/>
      <c r="H43" s="23"/>
      <c r="J43" s="63"/>
      <c r="K43" s="45"/>
      <c r="M43" s="63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E43" s="63"/>
      <c r="AF43" s="45"/>
      <c r="AH43" s="83"/>
      <c r="AI43" s="76"/>
      <c r="AK43" s="63"/>
      <c r="AL43" s="45"/>
      <c r="AQ43" s="63"/>
      <c r="AR43" s="45"/>
      <c r="AT43" s="56"/>
      <c r="BC43" s="75"/>
      <c r="BD43" s="53"/>
      <c r="BI43" s="57"/>
    </row>
    <row r="44" spans="1:62" x14ac:dyDescent="0.45">
      <c r="A44" s="61"/>
      <c r="B44" s="23"/>
      <c r="D44" s="47"/>
      <c r="E44" s="23"/>
      <c r="G44" s="61"/>
      <c r="H44" s="23"/>
      <c r="J44" s="63"/>
      <c r="K44" s="45"/>
      <c r="M44" s="56"/>
      <c r="AE44" s="63"/>
      <c r="AF44" s="45"/>
      <c r="AH44" s="83"/>
      <c r="AI44" s="76"/>
      <c r="AK44" s="63"/>
      <c r="AL44" s="45"/>
      <c r="AQ44" s="63"/>
      <c r="AR44" s="45"/>
      <c r="BC44" s="75"/>
      <c r="BD44" s="53"/>
    </row>
    <row r="45" spans="1:62" x14ac:dyDescent="0.45">
      <c r="A45" s="61"/>
      <c r="B45" s="23"/>
      <c r="D45" s="47"/>
      <c r="E45" s="23"/>
      <c r="G45" s="61"/>
      <c r="H45" s="23"/>
      <c r="J45" s="63"/>
      <c r="K45" s="45"/>
      <c r="AE45" s="63"/>
      <c r="AF45" s="45"/>
      <c r="AH45" s="83"/>
      <c r="AI45" s="76"/>
      <c r="AK45" s="63"/>
      <c r="AL45" s="45"/>
      <c r="AQ45" s="63"/>
      <c r="AR45" s="45"/>
      <c r="BC45" s="75"/>
      <c r="BD45" s="53"/>
    </row>
    <row r="46" spans="1:62" x14ac:dyDescent="0.45">
      <c r="A46" s="61"/>
      <c r="B46" s="23"/>
      <c r="D46" s="47"/>
      <c r="E46" s="23"/>
      <c r="G46" s="61"/>
      <c r="H46" s="23"/>
      <c r="J46" s="63"/>
      <c r="K46" s="45"/>
      <c r="AE46" s="63"/>
      <c r="AF46" s="45"/>
      <c r="AH46" s="83"/>
      <c r="AI46" s="76"/>
      <c r="AK46" s="63"/>
      <c r="AL46" s="45"/>
      <c r="AQ46" s="63"/>
      <c r="AR46" s="45"/>
      <c r="BC46" s="75"/>
      <c r="BD46" s="53"/>
    </row>
    <row r="47" spans="1:62" x14ac:dyDescent="0.45">
      <c r="A47" s="61"/>
      <c r="B47" s="23"/>
      <c r="D47" s="47"/>
      <c r="E47" s="23"/>
      <c r="G47" s="61"/>
      <c r="H47" s="23"/>
      <c r="J47" s="63"/>
      <c r="K47" s="45"/>
      <c r="AE47" s="63"/>
      <c r="AF47" s="45"/>
      <c r="AH47" s="83"/>
      <c r="AI47" s="76"/>
      <c r="AK47" s="63"/>
      <c r="AL47" s="45"/>
      <c r="AQ47" s="63"/>
      <c r="AR47" s="45"/>
      <c r="BC47" s="75"/>
      <c r="BD47" s="53"/>
    </row>
    <row r="48" spans="1:62" x14ac:dyDescent="0.45">
      <c r="A48" s="61"/>
      <c r="B48" s="23"/>
      <c r="D48" s="47"/>
      <c r="E48" s="23"/>
      <c r="G48" s="61"/>
      <c r="H48" s="23"/>
      <c r="J48" s="63"/>
      <c r="K48" s="45"/>
      <c r="AE48" s="63"/>
      <c r="AF48" s="45"/>
      <c r="AH48" s="83"/>
      <c r="AI48" s="76"/>
      <c r="AK48" s="63"/>
      <c r="AL48" s="45"/>
      <c r="AQ48" s="63"/>
      <c r="AR48" s="45"/>
      <c r="BC48" s="75"/>
      <c r="BD48" s="53"/>
    </row>
    <row r="49" spans="1:56" x14ac:dyDescent="0.45">
      <c r="A49" s="61"/>
      <c r="B49" s="23"/>
      <c r="D49" s="47"/>
      <c r="E49" s="23"/>
      <c r="G49" s="61"/>
      <c r="H49" s="23"/>
      <c r="J49" s="63"/>
      <c r="K49" s="45"/>
      <c r="AE49" s="63"/>
      <c r="AF49" s="45"/>
      <c r="AH49" s="83"/>
      <c r="AI49" s="76"/>
      <c r="AK49" s="63"/>
      <c r="AL49" s="45"/>
      <c r="AQ49" s="63"/>
      <c r="AR49" s="45"/>
      <c r="BC49" s="75"/>
      <c r="BD49" s="53"/>
    </row>
    <row r="50" spans="1:56" x14ac:dyDescent="0.45">
      <c r="A50" s="61"/>
      <c r="B50" s="23"/>
      <c r="D50" s="47"/>
      <c r="E50" s="23"/>
      <c r="G50" s="61"/>
      <c r="H50" s="23"/>
      <c r="J50" s="63"/>
      <c r="K50" s="45"/>
      <c r="AE50" s="63"/>
      <c r="AF50" s="45"/>
      <c r="AH50" s="83"/>
      <c r="AI50" s="76"/>
      <c r="AK50" s="63"/>
      <c r="AL50" s="45"/>
      <c r="AQ50" s="63"/>
      <c r="AR50" s="45"/>
      <c r="BC50" s="75"/>
      <c r="BD50" s="53"/>
    </row>
    <row r="51" spans="1:56" x14ac:dyDescent="0.45">
      <c r="A51" s="61"/>
      <c r="B51" s="23"/>
      <c r="D51" s="47"/>
      <c r="E51" s="23"/>
      <c r="G51" s="61"/>
      <c r="H51" s="23"/>
      <c r="J51" s="63"/>
      <c r="K51" s="45"/>
      <c r="AE51" s="63"/>
      <c r="AF51" s="45"/>
      <c r="AH51" s="83"/>
      <c r="AI51" s="76"/>
      <c r="AK51" s="63"/>
      <c r="AL51" s="45"/>
      <c r="AQ51" s="63"/>
      <c r="AR51" s="45"/>
      <c r="BC51" s="75"/>
      <c r="BD51" s="53"/>
    </row>
    <row r="52" spans="1:56" x14ac:dyDescent="0.45">
      <c r="A52" s="61"/>
      <c r="B52" s="23"/>
      <c r="D52" s="47"/>
      <c r="E52" s="23"/>
      <c r="G52" s="61"/>
      <c r="H52" s="23"/>
      <c r="J52" s="63"/>
      <c r="K52" s="45"/>
      <c r="AE52" s="63"/>
      <c r="AF52" s="45"/>
      <c r="AH52" s="83"/>
      <c r="AI52" s="76"/>
      <c r="AK52" s="63"/>
      <c r="AL52" s="45"/>
      <c r="AQ52" s="63"/>
      <c r="AR52" s="45"/>
      <c r="BC52" s="75"/>
      <c r="BD52" s="53"/>
    </row>
    <row r="53" spans="1:56" x14ac:dyDescent="0.45">
      <c r="A53" s="61"/>
      <c r="B53" s="23"/>
      <c r="D53" s="47"/>
      <c r="E53" s="23"/>
      <c r="G53" s="61"/>
      <c r="H53" s="23"/>
      <c r="J53" s="63"/>
      <c r="K53" s="45"/>
      <c r="AE53" s="63"/>
      <c r="AF53" s="45"/>
      <c r="AH53" s="83"/>
      <c r="AI53" s="76"/>
      <c r="AK53" s="63"/>
      <c r="AL53" s="45"/>
      <c r="AQ53" s="63"/>
      <c r="AR53" s="45"/>
      <c r="BC53" s="75"/>
      <c r="BD53" s="53"/>
    </row>
    <row r="54" spans="1:56" x14ac:dyDescent="0.45">
      <c r="A54" s="61"/>
      <c r="B54" s="23"/>
      <c r="D54" s="47"/>
      <c r="E54" s="23"/>
      <c r="G54" s="61"/>
      <c r="H54" s="23"/>
      <c r="J54" s="63"/>
      <c r="K54" s="45"/>
      <c r="AE54" s="63"/>
      <c r="AF54" s="45"/>
      <c r="AH54" s="83"/>
      <c r="AI54" s="76"/>
      <c r="AK54" s="63"/>
      <c r="AL54" s="45"/>
      <c r="AQ54" s="63"/>
      <c r="AR54" s="45"/>
      <c r="BC54" s="75"/>
      <c r="BD54" s="53"/>
    </row>
    <row r="55" spans="1:56" x14ac:dyDescent="0.45">
      <c r="A55" s="61"/>
      <c r="B55" s="23"/>
      <c r="D55" s="47"/>
      <c r="E55" s="23"/>
      <c r="G55" s="61"/>
      <c r="H55" s="23"/>
      <c r="J55" s="63"/>
      <c r="K55" s="45"/>
      <c r="AE55" s="63"/>
      <c r="AF55" s="45"/>
      <c r="AH55" s="83"/>
      <c r="AI55" s="76"/>
      <c r="AK55" s="63"/>
      <c r="AL55" s="45"/>
      <c r="AQ55" s="63"/>
      <c r="AR55" s="45"/>
      <c r="BC55" s="75"/>
      <c r="BD55" s="53"/>
    </row>
    <row r="56" spans="1:56" x14ac:dyDescent="0.45">
      <c r="A56" s="61"/>
      <c r="B56" s="23"/>
      <c r="D56" s="47"/>
      <c r="E56" s="23"/>
      <c r="G56" s="61"/>
      <c r="H56" s="23"/>
      <c r="J56" s="63"/>
      <c r="K56" s="45"/>
      <c r="AE56" s="63"/>
      <c r="AF56" s="45"/>
      <c r="AH56" s="83"/>
      <c r="AI56" s="76"/>
      <c r="AK56" s="63"/>
      <c r="AL56" s="45"/>
      <c r="AQ56" s="63"/>
      <c r="AR56" s="45"/>
      <c r="BC56" s="75"/>
      <c r="BD56" s="53"/>
    </row>
    <row r="57" spans="1:56" x14ac:dyDescent="0.45">
      <c r="A57" s="61"/>
      <c r="B57" s="23"/>
      <c r="D57" s="47"/>
      <c r="E57" s="23"/>
      <c r="G57" s="61"/>
      <c r="H57" s="23"/>
      <c r="J57" s="63"/>
      <c r="K57" s="45"/>
      <c r="AE57" s="63"/>
      <c r="AF57" s="45"/>
      <c r="AH57" s="83"/>
      <c r="AI57" s="76"/>
      <c r="AK57" s="63"/>
      <c r="AL57" s="45"/>
      <c r="AQ57" s="63"/>
      <c r="AR57" s="45"/>
      <c r="BC57" s="75"/>
      <c r="BD57" s="53"/>
    </row>
    <row r="58" spans="1:56" x14ac:dyDescent="0.45">
      <c r="A58" s="61"/>
      <c r="B58" s="23"/>
      <c r="D58" s="47"/>
      <c r="E58" s="23"/>
      <c r="G58" s="61"/>
      <c r="H58" s="23"/>
      <c r="J58" s="63"/>
      <c r="K58" s="45"/>
      <c r="AE58" s="63"/>
      <c r="AF58" s="45"/>
      <c r="AH58" s="83"/>
      <c r="AI58" s="76"/>
      <c r="AK58" s="63"/>
      <c r="AL58" s="45"/>
      <c r="AQ58" s="63"/>
      <c r="AR58" s="45"/>
      <c r="BC58" s="75"/>
      <c r="BD58" s="53"/>
    </row>
    <row r="59" spans="1:56" x14ac:dyDescent="0.45">
      <c r="A59" s="61"/>
      <c r="B59" s="23"/>
      <c r="D59" s="47"/>
      <c r="E59" s="23"/>
      <c r="G59" s="61"/>
      <c r="H59" s="23"/>
      <c r="J59" s="63"/>
      <c r="K59" s="45"/>
      <c r="AE59" s="63"/>
      <c r="AF59" s="45"/>
      <c r="AH59" s="83"/>
      <c r="AI59" s="76"/>
      <c r="AK59" s="63"/>
      <c r="AL59" s="45"/>
      <c r="AQ59" s="63"/>
      <c r="AR59" s="45"/>
      <c r="BC59" s="75"/>
      <c r="BD59" s="53"/>
    </row>
    <row r="60" spans="1:56" x14ac:dyDescent="0.45">
      <c r="A60" s="61"/>
      <c r="B60" s="23"/>
      <c r="D60" s="47"/>
      <c r="E60" s="23"/>
      <c r="G60" s="61"/>
      <c r="H60" s="23"/>
      <c r="J60" s="63"/>
      <c r="K60" s="45"/>
      <c r="AE60" s="63"/>
      <c r="AF60" s="45"/>
      <c r="AH60" s="83"/>
      <c r="AI60" s="76"/>
      <c r="AK60" s="63"/>
      <c r="AL60" s="45"/>
      <c r="AQ60" s="63"/>
      <c r="AR60" s="45"/>
      <c r="BC60" s="75"/>
      <c r="BD60" s="53"/>
    </row>
    <row r="61" spans="1:56" x14ac:dyDescent="0.45">
      <c r="A61" s="61"/>
      <c r="B61" s="23"/>
      <c r="D61" s="47"/>
      <c r="E61" s="23"/>
      <c r="G61" s="61"/>
      <c r="H61" s="23"/>
      <c r="J61" s="63"/>
      <c r="K61" s="45"/>
      <c r="AE61" s="63"/>
      <c r="AF61" s="45"/>
      <c r="AH61" s="83"/>
      <c r="AI61" s="76"/>
      <c r="AK61" s="63"/>
      <c r="AL61" s="45"/>
      <c r="AQ61" s="63"/>
      <c r="AR61" s="45"/>
      <c r="BC61" s="75"/>
      <c r="BD61" s="53"/>
    </row>
    <row r="62" spans="1:56" x14ac:dyDescent="0.45">
      <c r="A62" s="61"/>
      <c r="B62" s="23"/>
      <c r="D62" s="47"/>
      <c r="E62" s="23"/>
      <c r="G62" s="61"/>
      <c r="H62" s="23"/>
      <c r="J62" s="63"/>
      <c r="K62" s="45"/>
      <c r="AE62" s="63"/>
      <c r="AF62" s="45"/>
      <c r="AH62" s="83"/>
      <c r="AI62" s="76"/>
      <c r="AK62" s="63"/>
      <c r="AL62" s="45"/>
      <c r="AQ62" s="63"/>
      <c r="AR62" s="45"/>
      <c r="BC62" s="75"/>
      <c r="BD62" s="53"/>
    </row>
    <row r="63" spans="1:56" x14ac:dyDescent="0.45">
      <c r="A63" s="61"/>
      <c r="B63" s="23"/>
      <c r="D63" s="47"/>
      <c r="E63" s="23"/>
      <c r="G63" s="61"/>
      <c r="H63" s="23"/>
      <c r="J63" s="63"/>
      <c r="K63" s="45"/>
      <c r="AE63" s="63"/>
      <c r="AF63" s="45"/>
      <c r="AH63" s="83"/>
      <c r="AI63" s="76"/>
      <c r="AK63" s="63"/>
      <c r="AL63" s="45"/>
      <c r="AQ63" s="63"/>
      <c r="AR63" s="45"/>
      <c r="BC63" s="75"/>
      <c r="BD63" s="53"/>
    </row>
    <row r="64" spans="1:56" x14ac:dyDescent="0.45">
      <c r="A64" s="61"/>
      <c r="B64" s="23"/>
      <c r="D64" s="47"/>
      <c r="E64" s="23"/>
      <c r="G64" s="61"/>
      <c r="H64" s="23"/>
      <c r="J64" s="63"/>
      <c r="K64" s="45"/>
      <c r="AE64" s="63"/>
      <c r="AF64" s="45"/>
      <c r="AH64" s="83"/>
      <c r="AI64" s="76"/>
      <c r="AK64" s="63"/>
      <c r="AL64" s="45"/>
      <c r="AQ64" s="63"/>
      <c r="AR64" s="45"/>
      <c r="BC64" s="75"/>
      <c r="BD64" s="53"/>
    </row>
    <row r="65" spans="1:56" x14ac:dyDescent="0.45">
      <c r="A65" s="61"/>
      <c r="B65" s="23"/>
      <c r="D65" s="47"/>
      <c r="E65" s="23"/>
      <c r="G65" s="61"/>
      <c r="H65" s="23"/>
      <c r="J65" s="63"/>
      <c r="K65" s="45"/>
      <c r="AE65" s="63"/>
      <c r="AF65" s="45"/>
      <c r="AH65" s="83"/>
      <c r="AI65" s="76"/>
      <c r="AK65" s="63"/>
      <c r="AL65" s="45"/>
      <c r="AQ65" s="63"/>
      <c r="AR65" s="45"/>
      <c r="BC65" s="75"/>
      <c r="BD65" s="53"/>
    </row>
    <row r="66" spans="1:56" x14ac:dyDescent="0.45">
      <c r="A66" s="61"/>
      <c r="B66" s="23"/>
      <c r="D66" s="47"/>
      <c r="E66" s="23"/>
      <c r="G66" s="61"/>
      <c r="H66" s="23"/>
      <c r="J66" s="63"/>
      <c r="K66" s="45"/>
      <c r="AE66" s="63"/>
      <c r="AF66" s="45"/>
      <c r="AH66" s="83"/>
      <c r="AI66" s="76"/>
      <c r="AK66" s="63"/>
      <c r="AL66" s="45"/>
      <c r="AQ66" s="63"/>
      <c r="AR66" s="45"/>
      <c r="BC66" s="55"/>
    </row>
    <row r="67" spans="1:56" x14ac:dyDescent="0.45">
      <c r="A67" s="61"/>
      <c r="B67" s="23"/>
      <c r="D67" s="47"/>
      <c r="E67" s="23"/>
      <c r="G67" s="61"/>
      <c r="H67" s="23"/>
      <c r="J67" s="63"/>
      <c r="K67" s="45"/>
      <c r="AE67" s="63"/>
      <c r="AF67" s="45"/>
      <c r="AH67" s="83"/>
      <c r="AI67" s="76"/>
      <c r="AK67" s="63"/>
      <c r="AL67" s="45"/>
      <c r="AQ67" s="63"/>
      <c r="AR67" s="45"/>
    </row>
    <row r="68" spans="1:56" x14ac:dyDescent="0.45">
      <c r="A68" s="61"/>
      <c r="B68" s="23"/>
      <c r="D68" s="47"/>
      <c r="E68" s="23"/>
      <c r="G68" s="61"/>
      <c r="H68" s="23"/>
      <c r="J68" s="63"/>
      <c r="K68" s="45"/>
      <c r="AE68" s="63"/>
      <c r="AF68" s="45"/>
      <c r="AH68" s="83"/>
      <c r="AI68" s="76"/>
      <c r="AK68" s="63"/>
      <c r="AL68" s="45"/>
      <c r="AQ68" s="63"/>
      <c r="AR68" s="45"/>
    </row>
    <row r="69" spans="1:56" x14ac:dyDescent="0.45">
      <c r="A69" s="61"/>
      <c r="B69" s="23"/>
      <c r="D69" s="47"/>
      <c r="E69" s="23"/>
      <c r="G69" s="61"/>
      <c r="H69" s="23"/>
      <c r="J69" s="63"/>
      <c r="K69" s="45"/>
      <c r="AE69" s="63"/>
      <c r="AF69" s="45"/>
      <c r="AH69" s="83"/>
      <c r="AI69" s="76"/>
      <c r="AK69" s="63"/>
      <c r="AL69" s="45"/>
      <c r="AQ69" s="63"/>
      <c r="AR69" s="45"/>
    </row>
    <row r="70" spans="1:56" x14ac:dyDescent="0.45">
      <c r="A70" s="61"/>
      <c r="B70" s="23"/>
      <c r="D70" s="47"/>
      <c r="E70" s="23"/>
      <c r="G70" s="61"/>
      <c r="H70" s="23"/>
      <c r="J70" s="63"/>
      <c r="K70" s="45"/>
      <c r="AE70" s="63"/>
      <c r="AF70" s="45"/>
      <c r="AH70" s="83"/>
      <c r="AI70" s="76"/>
      <c r="AK70" s="63"/>
      <c r="AL70" s="45"/>
      <c r="AQ70" s="63"/>
      <c r="AR70" s="45"/>
    </row>
    <row r="71" spans="1:56" x14ac:dyDescent="0.45">
      <c r="A71" s="61"/>
      <c r="B71" s="23"/>
      <c r="D71" s="47"/>
      <c r="E71" s="23"/>
      <c r="G71" s="61"/>
      <c r="H71" s="23"/>
      <c r="J71" s="63"/>
      <c r="K71" s="45"/>
      <c r="AE71" s="63"/>
      <c r="AF71" s="45"/>
      <c r="AH71" s="83"/>
      <c r="AI71" s="76"/>
      <c r="AK71" s="63"/>
      <c r="AL71" s="45"/>
      <c r="AQ71" s="63"/>
      <c r="AR71" s="45"/>
    </row>
    <row r="72" spans="1:56" x14ac:dyDescent="0.45">
      <c r="A72" s="61"/>
      <c r="B72" s="23"/>
      <c r="D72" s="47"/>
      <c r="E72" s="23"/>
      <c r="G72" s="61"/>
      <c r="H72" s="23"/>
      <c r="J72" s="63"/>
      <c r="K72" s="45"/>
      <c r="AE72" s="63"/>
      <c r="AF72" s="45"/>
      <c r="AH72" s="83"/>
      <c r="AI72" s="76"/>
      <c r="AK72" s="63"/>
      <c r="AL72" s="45"/>
      <c r="AQ72" s="56"/>
    </row>
    <row r="73" spans="1:56" x14ac:dyDescent="0.45">
      <c r="A73" s="61"/>
      <c r="B73" s="23"/>
      <c r="D73" s="47"/>
      <c r="E73" s="23"/>
      <c r="G73" s="61"/>
      <c r="H73" s="23"/>
      <c r="J73" s="63"/>
      <c r="K73" s="45"/>
      <c r="AE73" s="63"/>
      <c r="AF73" s="45"/>
      <c r="AH73" s="83"/>
      <c r="AI73" s="76"/>
      <c r="AK73" s="63"/>
      <c r="AL73" s="45"/>
    </row>
    <row r="74" spans="1:56" x14ac:dyDescent="0.45">
      <c r="A74" s="61"/>
      <c r="B74" s="23"/>
      <c r="D74" s="47"/>
      <c r="E74" s="23"/>
      <c r="G74" s="61"/>
      <c r="H74" s="23"/>
      <c r="J74" s="63"/>
      <c r="K74" s="45"/>
      <c r="AE74" s="63"/>
      <c r="AF74" s="45"/>
      <c r="AH74" s="83"/>
      <c r="AI74" s="76"/>
      <c r="AK74" s="63"/>
      <c r="AL74" s="45"/>
    </row>
    <row r="75" spans="1:56" x14ac:dyDescent="0.45">
      <c r="A75" s="61"/>
      <c r="B75" s="23"/>
      <c r="D75" s="47"/>
      <c r="E75" s="23"/>
      <c r="G75" s="61"/>
      <c r="H75" s="23"/>
      <c r="J75" s="63"/>
      <c r="K75" s="45"/>
      <c r="AE75" s="63"/>
      <c r="AF75" s="45"/>
      <c r="AH75" s="83"/>
      <c r="AI75" s="76"/>
      <c r="AK75" s="63"/>
      <c r="AL75" s="45"/>
    </row>
    <row r="76" spans="1:56" x14ac:dyDescent="0.45">
      <c r="A76" s="61"/>
      <c r="B76" s="23"/>
      <c r="D76" s="47"/>
      <c r="E76" s="23"/>
      <c r="G76" s="61"/>
      <c r="H76" s="23"/>
      <c r="J76" s="63"/>
      <c r="K76" s="45"/>
      <c r="AE76" s="63"/>
      <c r="AF76" s="45"/>
      <c r="AH76" s="83"/>
      <c r="AI76" s="76"/>
      <c r="AK76" s="63"/>
      <c r="AL76" s="45"/>
    </row>
    <row r="77" spans="1:56" x14ac:dyDescent="0.45">
      <c r="A77" s="61"/>
      <c r="B77" s="23"/>
      <c r="D77" s="47"/>
      <c r="E77" s="23"/>
      <c r="G77" s="61"/>
      <c r="H77" s="23"/>
      <c r="J77" s="63"/>
      <c r="K77" s="45"/>
      <c r="AE77" s="63"/>
      <c r="AF77" s="45"/>
      <c r="AH77" s="83"/>
      <c r="AI77" s="76"/>
      <c r="AK77" s="63"/>
      <c r="AL77" s="45"/>
    </row>
    <row r="78" spans="1:56" x14ac:dyDescent="0.45">
      <c r="A78" s="61"/>
      <c r="B78" s="23"/>
      <c r="D78" s="47"/>
      <c r="E78" s="23"/>
      <c r="G78" s="61"/>
      <c r="H78" s="23"/>
      <c r="J78" s="63"/>
      <c r="K78" s="45"/>
      <c r="AE78" s="63"/>
      <c r="AF78" s="45"/>
      <c r="AH78" s="83"/>
      <c r="AI78" s="76"/>
      <c r="AK78" s="63"/>
      <c r="AL78" s="45"/>
    </row>
    <row r="79" spans="1:56" x14ac:dyDescent="0.45">
      <c r="A79" s="61"/>
      <c r="B79" s="23"/>
      <c r="D79" s="47"/>
      <c r="E79" s="23"/>
      <c r="G79" s="61"/>
      <c r="H79" s="23"/>
      <c r="J79" s="63"/>
      <c r="K79" s="45"/>
      <c r="AE79" s="63"/>
      <c r="AF79" s="45"/>
      <c r="AH79" s="83"/>
      <c r="AI79" s="76"/>
      <c r="AK79" s="63"/>
      <c r="AL79" s="45"/>
    </row>
    <row r="80" spans="1:56" x14ac:dyDescent="0.45">
      <c r="A80" s="61"/>
      <c r="B80" s="23"/>
      <c r="D80" s="47"/>
      <c r="E80" s="23"/>
      <c r="G80" s="61"/>
      <c r="H80" s="23"/>
      <c r="J80" s="63"/>
      <c r="K80" s="45"/>
      <c r="AE80" s="63"/>
      <c r="AF80" s="45"/>
      <c r="AH80" s="83"/>
      <c r="AI80" s="76"/>
      <c r="AK80" s="63"/>
      <c r="AL80" s="45"/>
    </row>
    <row r="81" spans="1:38" x14ac:dyDescent="0.45">
      <c r="A81" s="61"/>
      <c r="B81" s="23"/>
      <c r="D81" s="47"/>
      <c r="E81" s="23"/>
      <c r="G81" s="61"/>
      <c r="H81" s="23"/>
      <c r="J81" s="63"/>
      <c r="K81" s="45"/>
      <c r="AE81" s="63"/>
      <c r="AF81" s="45"/>
      <c r="AH81" s="83"/>
      <c r="AI81" s="76"/>
      <c r="AK81" s="63"/>
      <c r="AL81" s="45"/>
    </row>
    <row r="82" spans="1:38" x14ac:dyDescent="0.45">
      <c r="A82" s="61"/>
      <c r="B82" s="23"/>
      <c r="D82" s="47"/>
      <c r="E82" s="23"/>
      <c r="G82" s="61"/>
      <c r="H82" s="23"/>
      <c r="J82" s="63"/>
      <c r="K82" s="45"/>
      <c r="AE82" s="63"/>
      <c r="AF82" s="45"/>
      <c r="AH82" s="83"/>
      <c r="AI82" s="76"/>
      <c r="AK82" s="63"/>
      <c r="AL82" s="45"/>
    </row>
    <row r="83" spans="1:38" x14ac:dyDescent="0.45">
      <c r="A83" s="61"/>
      <c r="B83" s="23"/>
      <c r="D83" s="47"/>
      <c r="E83" s="23"/>
      <c r="G83" s="61"/>
      <c r="H83" s="23"/>
      <c r="J83" s="63"/>
      <c r="K83" s="45"/>
      <c r="AE83" s="63"/>
      <c r="AF83" s="45"/>
      <c r="AH83" s="83"/>
      <c r="AI83" s="76"/>
      <c r="AK83" s="63"/>
      <c r="AL83" s="45"/>
    </row>
    <row r="84" spans="1:38" x14ac:dyDescent="0.45">
      <c r="A84" s="61"/>
      <c r="B84" s="23"/>
      <c r="D84" s="47"/>
      <c r="E84" s="23"/>
      <c r="G84" s="61"/>
      <c r="H84" s="23"/>
      <c r="J84" s="63"/>
      <c r="K84" s="45"/>
      <c r="AE84" s="63"/>
      <c r="AF84" s="45"/>
      <c r="AH84" s="83"/>
      <c r="AI84" s="76"/>
      <c r="AK84" s="63"/>
      <c r="AL84" s="45"/>
    </row>
    <row r="85" spans="1:38" x14ac:dyDescent="0.45">
      <c r="A85" s="61"/>
      <c r="B85" s="23"/>
      <c r="D85" s="47"/>
      <c r="E85" s="23"/>
      <c r="G85" s="61"/>
      <c r="H85" s="23"/>
      <c r="J85" s="63"/>
      <c r="K85" s="45"/>
      <c r="AE85" s="63"/>
      <c r="AF85" s="45"/>
      <c r="AH85" s="83"/>
      <c r="AI85" s="76"/>
      <c r="AK85" s="63"/>
      <c r="AL85" s="45"/>
    </row>
    <row r="86" spans="1:38" x14ac:dyDescent="0.45">
      <c r="A86" s="61"/>
      <c r="B86" s="23"/>
      <c r="D86" s="47"/>
      <c r="E86" s="23"/>
      <c r="G86" s="61"/>
      <c r="H86" s="23"/>
      <c r="J86" s="63"/>
      <c r="K86" s="45"/>
      <c r="AE86" s="63"/>
      <c r="AF86" s="45"/>
      <c r="AH86" s="83"/>
      <c r="AI86" s="76"/>
      <c r="AK86" s="63"/>
      <c r="AL86" s="45"/>
    </row>
    <row r="87" spans="1:38" x14ac:dyDescent="0.45">
      <c r="A87" s="61"/>
      <c r="B87" s="23"/>
      <c r="D87" s="47"/>
      <c r="E87" s="23"/>
      <c r="G87" s="61"/>
      <c r="H87" s="23"/>
      <c r="J87" s="63"/>
      <c r="K87" s="45"/>
      <c r="AE87" s="63"/>
      <c r="AF87" s="45"/>
      <c r="AH87" s="83"/>
      <c r="AI87" s="76"/>
      <c r="AK87" s="63"/>
      <c r="AL87" s="45"/>
    </row>
    <row r="88" spans="1:38" x14ac:dyDescent="0.45">
      <c r="A88" s="61"/>
      <c r="B88" s="23"/>
      <c r="D88" s="47"/>
      <c r="E88" s="23"/>
      <c r="G88" s="61"/>
      <c r="H88" s="23"/>
      <c r="J88" s="63"/>
      <c r="K88" s="45"/>
      <c r="AE88" s="63"/>
      <c r="AF88" s="45"/>
      <c r="AH88" s="83"/>
      <c r="AI88" s="76"/>
      <c r="AK88" s="63"/>
      <c r="AL88" s="45"/>
    </row>
    <row r="89" spans="1:38" x14ac:dyDescent="0.45">
      <c r="A89" s="61"/>
      <c r="B89" s="23"/>
      <c r="D89" s="47"/>
      <c r="E89" s="23"/>
      <c r="G89" s="61"/>
      <c r="H89" s="23"/>
      <c r="J89" s="63"/>
      <c r="K89" s="45"/>
      <c r="AE89" s="63"/>
      <c r="AF89" s="45"/>
      <c r="AH89" s="83"/>
      <c r="AI89" s="76"/>
      <c r="AK89" s="63"/>
      <c r="AL89" s="45"/>
    </row>
    <row r="90" spans="1:38" x14ac:dyDescent="0.45">
      <c r="A90" s="61"/>
      <c r="B90" s="23"/>
      <c r="D90" s="47"/>
      <c r="E90" s="23"/>
      <c r="G90" s="61"/>
      <c r="H90" s="23"/>
      <c r="J90" s="63"/>
      <c r="K90" s="45"/>
      <c r="AE90" s="63"/>
      <c r="AF90" s="45"/>
      <c r="AH90" s="83"/>
      <c r="AI90" s="76"/>
      <c r="AK90" s="63"/>
      <c r="AL90" s="45"/>
    </row>
    <row r="91" spans="1:38" x14ac:dyDescent="0.45">
      <c r="A91" s="61"/>
      <c r="B91" s="23"/>
      <c r="D91" s="47"/>
      <c r="E91" s="23"/>
      <c r="G91" s="61"/>
      <c r="H91" s="23"/>
      <c r="J91" s="63"/>
      <c r="K91" s="45"/>
      <c r="AE91" s="63"/>
      <c r="AF91" s="45"/>
      <c r="AH91" s="83"/>
      <c r="AI91" s="76"/>
      <c r="AK91" s="63"/>
      <c r="AL91" s="45"/>
    </row>
    <row r="92" spans="1:38" x14ac:dyDescent="0.45">
      <c r="A92" s="61"/>
      <c r="B92" s="23"/>
      <c r="D92" s="47"/>
      <c r="E92" s="23"/>
      <c r="G92" s="61"/>
      <c r="H92" s="23"/>
      <c r="J92" s="63"/>
      <c r="K92" s="45"/>
      <c r="AE92" s="63"/>
      <c r="AF92" s="45"/>
      <c r="AH92" s="83"/>
      <c r="AI92" s="76"/>
      <c r="AK92" s="63"/>
      <c r="AL92" s="45"/>
    </row>
    <row r="93" spans="1:38" x14ac:dyDescent="0.45">
      <c r="A93" s="61"/>
      <c r="B93" s="23"/>
      <c r="D93" s="47"/>
      <c r="E93" s="23"/>
      <c r="G93" s="61"/>
      <c r="H93" s="23"/>
      <c r="J93" s="63"/>
      <c r="K93" s="45"/>
      <c r="AE93" s="63"/>
      <c r="AF93" s="45"/>
      <c r="AH93" s="83"/>
      <c r="AI93" s="76"/>
      <c r="AK93" s="63"/>
      <c r="AL93" s="45"/>
    </row>
    <row r="94" spans="1:38" x14ac:dyDescent="0.45">
      <c r="A94" s="61"/>
      <c r="B94" s="23"/>
      <c r="D94" s="47"/>
      <c r="E94" s="23"/>
      <c r="G94" s="61"/>
      <c r="H94" s="23"/>
      <c r="J94" s="63"/>
      <c r="K94" s="45"/>
      <c r="AE94" s="63"/>
      <c r="AF94" s="45"/>
      <c r="AH94" s="83"/>
      <c r="AI94" s="76"/>
      <c r="AK94" s="63"/>
      <c r="AL94" s="45"/>
    </row>
    <row r="95" spans="1:38" x14ac:dyDescent="0.45">
      <c r="A95" s="61"/>
      <c r="B95" s="23"/>
      <c r="D95" s="47"/>
      <c r="E95" s="23"/>
      <c r="G95" s="61"/>
      <c r="H95" s="23"/>
      <c r="J95" s="63"/>
      <c r="K95" s="45"/>
      <c r="AE95" s="63"/>
      <c r="AF95" s="45"/>
      <c r="AH95" s="83"/>
      <c r="AI95" s="76"/>
      <c r="AK95" s="63"/>
      <c r="AL95" s="45"/>
    </row>
    <row r="96" spans="1:38" x14ac:dyDescent="0.45">
      <c r="A96" s="61"/>
      <c r="B96" s="23"/>
      <c r="D96" s="47"/>
      <c r="E96" s="23"/>
      <c r="G96" s="61"/>
      <c r="H96" s="23"/>
      <c r="J96" s="63"/>
      <c r="K96" s="45"/>
      <c r="AE96" s="63"/>
      <c r="AF96" s="45"/>
      <c r="AH96" s="83"/>
      <c r="AI96" s="76"/>
      <c r="AK96" s="63"/>
      <c r="AL96" s="45"/>
    </row>
    <row r="97" spans="1:38" x14ac:dyDescent="0.45">
      <c r="A97" s="61"/>
      <c r="B97" s="23"/>
      <c r="D97" s="47"/>
      <c r="E97" s="23"/>
      <c r="G97" s="61"/>
      <c r="H97" s="23"/>
      <c r="J97" s="63"/>
      <c r="K97" s="45"/>
      <c r="AE97" s="63"/>
      <c r="AF97" s="45"/>
      <c r="AH97" s="83"/>
      <c r="AI97" s="76"/>
      <c r="AK97" s="63"/>
      <c r="AL97" s="45"/>
    </row>
    <row r="98" spans="1:38" x14ac:dyDescent="0.45">
      <c r="A98" s="61"/>
      <c r="B98" s="23"/>
      <c r="D98" s="47"/>
      <c r="E98" s="23"/>
      <c r="G98" s="61"/>
      <c r="H98" s="23"/>
      <c r="J98" s="63"/>
      <c r="K98" s="45"/>
      <c r="AE98" s="63"/>
      <c r="AF98" s="45"/>
      <c r="AH98" s="83"/>
      <c r="AI98" s="76"/>
      <c r="AK98" s="63"/>
      <c r="AL98" s="45"/>
    </row>
    <row r="99" spans="1:38" x14ac:dyDescent="0.45">
      <c r="A99" s="61"/>
      <c r="B99" s="23"/>
      <c r="D99" s="47"/>
      <c r="E99" s="23"/>
      <c r="G99" s="61"/>
      <c r="H99" s="23"/>
      <c r="J99" s="63"/>
      <c r="K99" s="45"/>
      <c r="AE99" s="63"/>
      <c r="AF99" s="45"/>
      <c r="AH99" s="83"/>
      <c r="AI99" s="76"/>
      <c r="AK99" s="63"/>
      <c r="AL99" s="45"/>
    </row>
    <row r="100" spans="1:38" x14ac:dyDescent="0.45">
      <c r="A100" s="61"/>
      <c r="B100" s="23"/>
      <c r="D100" s="47"/>
      <c r="E100" s="23"/>
      <c r="G100" s="61"/>
      <c r="H100" s="23"/>
      <c r="J100" s="63"/>
      <c r="K100" s="45"/>
      <c r="AE100" s="63"/>
      <c r="AF100" s="45"/>
      <c r="AH100" s="83"/>
      <c r="AI100" s="76"/>
      <c r="AK100" s="63"/>
      <c r="AL100" s="45"/>
    </row>
    <row r="101" spans="1:38" x14ac:dyDescent="0.45">
      <c r="A101" s="61"/>
      <c r="B101" s="23"/>
      <c r="D101" s="47"/>
      <c r="E101" s="23"/>
      <c r="G101" s="61"/>
      <c r="H101" s="23"/>
      <c r="J101" s="63"/>
      <c r="K101" s="45"/>
      <c r="AE101" s="63"/>
      <c r="AF101" s="45"/>
      <c r="AH101" s="83"/>
      <c r="AI101" s="76"/>
      <c r="AK101" s="63"/>
      <c r="AL101" s="45"/>
    </row>
    <row r="102" spans="1:38" x14ac:dyDescent="0.45">
      <c r="A102" s="61"/>
      <c r="B102" s="23"/>
      <c r="D102" s="47"/>
      <c r="E102" s="23"/>
      <c r="G102" s="61"/>
      <c r="H102" s="23"/>
      <c r="J102" s="63"/>
      <c r="K102" s="45"/>
      <c r="AE102" s="63"/>
      <c r="AF102" s="45"/>
      <c r="AH102" s="83"/>
      <c r="AI102" s="76"/>
      <c r="AK102" s="63"/>
      <c r="AL102" s="45"/>
    </row>
    <row r="103" spans="1:38" x14ac:dyDescent="0.45">
      <c r="A103" s="61"/>
      <c r="B103" s="23"/>
      <c r="D103" s="47"/>
      <c r="E103" s="23"/>
      <c r="G103" s="61"/>
      <c r="H103" s="23"/>
      <c r="J103" s="63"/>
      <c r="K103" s="45"/>
      <c r="AE103" s="63"/>
      <c r="AF103" s="45"/>
      <c r="AH103" s="83"/>
      <c r="AI103" s="76"/>
      <c r="AK103" s="63"/>
      <c r="AL103" s="45"/>
    </row>
    <row r="104" spans="1:38" x14ac:dyDescent="0.45">
      <c r="A104" s="61"/>
      <c r="B104" s="23"/>
      <c r="D104" s="47"/>
      <c r="E104" s="23"/>
      <c r="G104" s="61"/>
      <c r="H104" s="23"/>
      <c r="J104" s="63"/>
      <c r="K104" s="45"/>
      <c r="AE104" s="63"/>
      <c r="AF104" s="45"/>
      <c r="AH104" s="83"/>
      <c r="AI104" s="76"/>
      <c r="AK104" s="63"/>
      <c r="AL104" s="45"/>
    </row>
    <row r="105" spans="1:38" x14ac:dyDescent="0.45">
      <c r="A105" s="61"/>
      <c r="B105" s="23"/>
      <c r="D105" s="47"/>
      <c r="E105" s="23"/>
      <c r="G105" s="61"/>
      <c r="H105" s="23"/>
      <c r="J105" s="63"/>
      <c r="K105" s="45"/>
      <c r="AE105" s="63"/>
      <c r="AF105" s="45"/>
      <c r="AH105" s="83"/>
      <c r="AI105" s="76"/>
      <c r="AK105" s="63"/>
      <c r="AL105" s="45"/>
    </row>
    <row r="106" spans="1:38" x14ac:dyDescent="0.45">
      <c r="A106" s="61"/>
      <c r="B106" s="23"/>
      <c r="D106" s="47"/>
      <c r="E106" s="23"/>
      <c r="G106" s="61"/>
      <c r="H106" s="23"/>
      <c r="J106" s="63"/>
      <c r="K106" s="45"/>
      <c r="AE106" s="63"/>
      <c r="AF106" s="45"/>
      <c r="AH106" s="83"/>
      <c r="AI106" s="76"/>
      <c r="AK106" s="63"/>
      <c r="AL106" s="45"/>
    </row>
    <row r="107" spans="1:38" x14ac:dyDescent="0.45">
      <c r="A107" s="61"/>
      <c r="B107" s="23"/>
      <c r="D107" s="47"/>
      <c r="E107" s="23"/>
      <c r="G107" s="61"/>
      <c r="H107" s="23"/>
      <c r="J107" s="63"/>
      <c r="K107" s="45"/>
      <c r="AE107" s="63"/>
      <c r="AF107" s="45"/>
      <c r="AH107" s="83"/>
      <c r="AI107" s="76"/>
      <c r="AK107" s="63"/>
      <c r="AL107" s="45"/>
    </row>
    <row r="108" spans="1:38" x14ac:dyDescent="0.45">
      <c r="A108" s="61"/>
      <c r="B108" s="23"/>
      <c r="D108" s="47"/>
      <c r="E108" s="23"/>
      <c r="G108" s="61"/>
      <c r="H108" s="23"/>
      <c r="J108" s="63"/>
      <c r="K108" s="45"/>
      <c r="AE108" s="63"/>
      <c r="AF108" s="45"/>
      <c r="AH108" s="83"/>
      <c r="AI108" s="76"/>
      <c r="AK108" s="63"/>
      <c r="AL108" s="45"/>
    </row>
    <row r="109" spans="1:38" x14ac:dyDescent="0.45">
      <c r="A109" s="61"/>
      <c r="B109" s="23"/>
      <c r="D109" s="47"/>
      <c r="E109" s="23"/>
      <c r="G109" s="61"/>
      <c r="H109" s="23"/>
      <c r="J109" s="63"/>
      <c r="K109" s="45"/>
      <c r="AE109" s="63"/>
      <c r="AF109" s="45"/>
      <c r="AH109" s="83"/>
      <c r="AI109" s="76"/>
      <c r="AK109" s="63"/>
      <c r="AL109" s="45"/>
    </row>
    <row r="110" spans="1:38" x14ac:dyDescent="0.45">
      <c r="A110" s="61"/>
      <c r="B110" s="23"/>
      <c r="D110" s="47"/>
      <c r="E110" s="23"/>
      <c r="G110" s="61"/>
      <c r="H110" s="23"/>
      <c r="J110" s="63"/>
      <c r="K110" s="45"/>
      <c r="AE110" s="63"/>
      <c r="AF110" s="45"/>
      <c r="AH110" s="83"/>
      <c r="AI110" s="76"/>
      <c r="AK110" s="63"/>
      <c r="AL110" s="45"/>
    </row>
    <row r="111" spans="1:38" x14ac:dyDescent="0.45">
      <c r="A111" s="61"/>
      <c r="B111" s="23"/>
      <c r="D111" s="47"/>
      <c r="E111" s="23"/>
      <c r="G111" s="61"/>
      <c r="H111" s="23"/>
      <c r="J111" s="63"/>
      <c r="K111" s="45"/>
      <c r="AE111" s="63"/>
      <c r="AF111" s="45"/>
      <c r="AH111" s="83"/>
      <c r="AI111" s="76"/>
      <c r="AK111" s="63"/>
      <c r="AL111" s="45"/>
    </row>
    <row r="112" spans="1:38" x14ac:dyDescent="0.45">
      <c r="A112" s="61"/>
      <c r="B112" s="23"/>
      <c r="D112" s="47"/>
      <c r="E112" s="23"/>
      <c r="G112" s="61"/>
      <c r="H112" s="23"/>
      <c r="J112" s="63"/>
      <c r="K112" s="45"/>
      <c r="AE112" s="63"/>
      <c r="AF112" s="45"/>
      <c r="AH112" s="83"/>
      <c r="AI112" s="76"/>
      <c r="AK112" s="63"/>
      <c r="AL112" s="45"/>
    </row>
    <row r="113" spans="1:38" x14ac:dyDescent="0.45">
      <c r="A113" s="61"/>
      <c r="B113" s="23"/>
      <c r="D113" s="47"/>
      <c r="E113" s="23"/>
      <c r="G113" s="61"/>
      <c r="H113" s="23"/>
      <c r="J113" s="63"/>
      <c r="K113" s="45"/>
      <c r="AE113" s="63"/>
      <c r="AF113" s="45"/>
      <c r="AH113" s="83"/>
      <c r="AI113" s="76"/>
      <c r="AK113" s="63"/>
      <c r="AL113" s="45"/>
    </row>
    <row r="114" spans="1:38" x14ac:dyDescent="0.45">
      <c r="A114" s="61"/>
      <c r="B114" s="23"/>
      <c r="D114" s="47"/>
      <c r="E114" s="23"/>
      <c r="G114" s="61"/>
      <c r="H114" s="23"/>
      <c r="J114" s="63"/>
      <c r="K114" s="45"/>
      <c r="AE114" s="63"/>
      <c r="AF114" s="45"/>
      <c r="AH114" s="83"/>
      <c r="AI114" s="76"/>
      <c r="AK114" s="63"/>
      <c r="AL114" s="45"/>
    </row>
    <row r="115" spans="1:38" x14ac:dyDescent="0.45">
      <c r="A115" s="61"/>
      <c r="B115" s="23"/>
      <c r="D115" s="47"/>
      <c r="E115" s="23"/>
      <c r="G115" s="61"/>
      <c r="H115" s="23"/>
      <c r="J115" s="63"/>
      <c r="K115" s="45"/>
      <c r="AE115" s="63"/>
      <c r="AF115" s="45"/>
      <c r="AH115" s="78"/>
      <c r="AI115" s="79"/>
      <c r="AK115" s="63"/>
      <c r="AL115" s="45"/>
    </row>
    <row r="116" spans="1:38" x14ac:dyDescent="0.45">
      <c r="A116" s="61"/>
      <c r="B116" s="23"/>
      <c r="D116" s="47"/>
      <c r="E116" s="23"/>
      <c r="G116" s="61"/>
      <c r="H116" s="23"/>
      <c r="J116" s="63"/>
      <c r="K116" s="45"/>
      <c r="AE116" s="63"/>
      <c r="AF116" s="45"/>
      <c r="AK116" s="63"/>
      <c r="AL116" s="45"/>
    </row>
    <row r="117" spans="1:38" x14ac:dyDescent="0.45">
      <c r="A117" s="61"/>
      <c r="B117" s="23"/>
      <c r="D117" s="47"/>
      <c r="E117" s="23"/>
      <c r="G117" s="61"/>
      <c r="H117" s="23"/>
      <c r="J117" s="63"/>
      <c r="K117" s="45"/>
      <c r="AE117" s="63"/>
      <c r="AF117" s="45"/>
      <c r="AK117" s="63"/>
      <c r="AL117" s="45"/>
    </row>
    <row r="118" spans="1:38" x14ac:dyDescent="0.45">
      <c r="A118" s="61"/>
      <c r="B118" s="23"/>
      <c r="D118" s="47"/>
      <c r="E118" s="23"/>
      <c r="G118" s="61"/>
      <c r="H118" s="23"/>
      <c r="J118" s="63"/>
      <c r="K118" s="45"/>
      <c r="AE118" s="63"/>
      <c r="AF118" s="45"/>
      <c r="AK118" s="63"/>
      <c r="AL118" s="45"/>
    </row>
    <row r="119" spans="1:38" x14ac:dyDescent="0.45">
      <c r="A119" s="61"/>
      <c r="B119" s="23"/>
      <c r="D119" s="47"/>
      <c r="E119" s="23"/>
      <c r="G119" s="61"/>
      <c r="H119" s="23"/>
      <c r="J119" s="63"/>
      <c r="K119" s="45"/>
      <c r="AE119" s="63"/>
      <c r="AF119" s="45"/>
      <c r="AK119" s="63"/>
      <c r="AL119" s="45"/>
    </row>
    <row r="120" spans="1:38" x14ac:dyDescent="0.45">
      <c r="A120" s="61"/>
      <c r="B120" s="23"/>
      <c r="D120" s="47"/>
      <c r="E120" s="23"/>
      <c r="G120" s="61"/>
      <c r="H120" s="23"/>
      <c r="J120" s="63"/>
      <c r="K120" s="45"/>
      <c r="AE120" s="63"/>
      <c r="AF120" s="45"/>
      <c r="AK120" s="63"/>
      <c r="AL120" s="45"/>
    </row>
    <row r="121" spans="1:38" x14ac:dyDescent="0.45">
      <c r="A121" s="61"/>
      <c r="B121" s="23"/>
      <c r="D121" s="47"/>
      <c r="E121" s="23"/>
      <c r="G121" s="61"/>
      <c r="H121" s="23"/>
      <c r="J121" s="63"/>
      <c r="K121" s="45"/>
      <c r="AE121" s="63"/>
      <c r="AF121" s="45"/>
      <c r="AK121" s="63"/>
      <c r="AL121" s="45"/>
    </row>
    <row r="122" spans="1:38" x14ac:dyDescent="0.45">
      <c r="A122" s="61"/>
      <c r="B122" s="23"/>
      <c r="D122" s="47"/>
      <c r="E122" s="23"/>
      <c r="G122" s="61"/>
      <c r="H122" s="23"/>
      <c r="J122" s="63"/>
      <c r="K122" s="45"/>
      <c r="AE122" s="63"/>
      <c r="AF122" s="45"/>
      <c r="AK122" s="63"/>
      <c r="AL122" s="45"/>
    </row>
    <row r="123" spans="1:38" x14ac:dyDescent="0.45">
      <c r="A123" s="61"/>
      <c r="B123" s="23"/>
      <c r="D123" s="47"/>
      <c r="E123" s="23"/>
      <c r="G123" s="61"/>
      <c r="H123" s="23"/>
      <c r="J123" s="63"/>
      <c r="K123" s="45"/>
      <c r="AE123" s="63"/>
      <c r="AF123" s="45"/>
      <c r="AK123" s="63"/>
      <c r="AL123" s="45"/>
    </row>
    <row r="124" spans="1:38" x14ac:dyDescent="0.45">
      <c r="A124" s="61"/>
      <c r="B124" s="23"/>
      <c r="D124" s="47"/>
      <c r="E124" s="23"/>
      <c r="G124" s="61"/>
      <c r="H124" s="23"/>
      <c r="J124" s="63"/>
      <c r="K124" s="45"/>
      <c r="AE124" s="63"/>
      <c r="AF124" s="45"/>
      <c r="AK124" s="63"/>
      <c r="AL124" s="45"/>
    </row>
    <row r="125" spans="1:38" x14ac:dyDescent="0.45">
      <c r="A125" s="61"/>
      <c r="B125" s="23"/>
      <c r="D125" s="47"/>
      <c r="E125" s="23"/>
      <c r="G125" s="61"/>
      <c r="H125" s="23"/>
      <c r="J125" s="63"/>
      <c r="K125" s="45"/>
      <c r="AE125" s="63"/>
      <c r="AF125" s="45"/>
      <c r="AK125" s="63"/>
      <c r="AL125" s="45"/>
    </row>
    <row r="126" spans="1:38" x14ac:dyDescent="0.45">
      <c r="A126" s="61"/>
      <c r="B126" s="23"/>
      <c r="D126" s="47"/>
      <c r="E126" s="23"/>
      <c r="G126" s="61"/>
      <c r="H126" s="23"/>
      <c r="J126" s="63"/>
      <c r="K126" s="45"/>
      <c r="AE126" s="63"/>
      <c r="AF126" s="45"/>
      <c r="AK126" s="63"/>
      <c r="AL126" s="45"/>
    </row>
    <row r="127" spans="1:38" x14ac:dyDescent="0.45">
      <c r="A127" s="61"/>
      <c r="B127" s="23"/>
      <c r="D127" s="47"/>
      <c r="E127" s="23"/>
      <c r="G127" s="61"/>
      <c r="H127" s="23"/>
      <c r="J127" s="63"/>
      <c r="K127" s="45"/>
      <c r="AE127" s="63"/>
      <c r="AF127" s="45"/>
      <c r="AK127" s="63"/>
      <c r="AL127" s="45"/>
    </row>
    <row r="128" spans="1:38" x14ac:dyDescent="0.45">
      <c r="A128" s="61"/>
      <c r="B128" s="23"/>
      <c r="D128" s="47"/>
      <c r="E128" s="23"/>
      <c r="G128" s="61"/>
      <c r="H128" s="23"/>
      <c r="J128" s="63"/>
      <c r="K128" s="45"/>
      <c r="AE128" s="63"/>
      <c r="AF128" s="45"/>
      <c r="AK128" s="63"/>
      <c r="AL128" s="45"/>
    </row>
    <row r="129" spans="1:38" x14ac:dyDescent="0.45">
      <c r="A129" s="61"/>
      <c r="B129" s="23"/>
      <c r="D129" s="47"/>
      <c r="E129" s="23"/>
      <c r="G129" s="58"/>
      <c r="J129" s="63"/>
      <c r="K129" s="45"/>
      <c r="AE129" s="63"/>
      <c r="AF129" s="45"/>
      <c r="AK129" s="63"/>
      <c r="AL129" s="45"/>
    </row>
    <row r="130" spans="1:38" x14ac:dyDescent="0.45">
      <c r="A130" s="61"/>
      <c r="B130" s="23"/>
      <c r="D130" s="47"/>
      <c r="E130" s="23"/>
      <c r="G130" s="62"/>
      <c r="J130" s="63"/>
      <c r="K130" s="45"/>
      <c r="AE130" s="63"/>
      <c r="AF130" s="45"/>
      <c r="AK130" s="63"/>
      <c r="AL130" s="45"/>
    </row>
    <row r="131" spans="1:38" x14ac:dyDescent="0.45">
      <c r="A131" s="61"/>
      <c r="B131" s="23"/>
      <c r="D131" s="47"/>
      <c r="E131" s="23"/>
      <c r="G131" s="58"/>
      <c r="J131" s="63"/>
      <c r="K131" s="45"/>
      <c r="AE131" s="63"/>
      <c r="AF131" s="45"/>
      <c r="AK131" s="63"/>
      <c r="AL131" s="45"/>
    </row>
    <row r="132" spans="1:38" x14ac:dyDescent="0.45">
      <c r="A132" s="61"/>
      <c r="B132" s="23"/>
      <c r="D132" s="47"/>
      <c r="E132" s="23"/>
      <c r="G132" s="58"/>
      <c r="J132" s="63"/>
      <c r="K132" s="45"/>
      <c r="AE132" s="63"/>
      <c r="AF132" s="45"/>
      <c r="AK132" s="63"/>
      <c r="AL132" s="45"/>
    </row>
    <row r="133" spans="1:38" x14ac:dyDescent="0.45">
      <c r="A133" s="61"/>
      <c r="B133" s="23"/>
      <c r="D133" s="47"/>
      <c r="E133" s="23"/>
      <c r="G133" s="58"/>
      <c r="J133" s="63"/>
      <c r="K133" s="45"/>
      <c r="AE133" s="63"/>
      <c r="AF133" s="45"/>
      <c r="AK133" s="63"/>
      <c r="AL133" s="45"/>
    </row>
    <row r="134" spans="1:38" x14ac:dyDescent="0.45">
      <c r="A134" s="61"/>
      <c r="B134" s="23"/>
      <c r="D134" s="47"/>
      <c r="E134" s="23"/>
      <c r="G134" s="58"/>
      <c r="J134" s="56"/>
      <c r="AE134" s="63"/>
      <c r="AF134" s="45"/>
      <c r="AK134" s="63"/>
      <c r="AL134" s="45"/>
    </row>
    <row r="135" spans="1:38" x14ac:dyDescent="0.45">
      <c r="A135" s="61"/>
      <c r="B135" s="23"/>
      <c r="D135" s="47"/>
      <c r="E135" s="23"/>
      <c r="G135" s="58"/>
      <c r="AE135" s="63"/>
      <c r="AF135" s="45"/>
      <c r="AK135" s="63"/>
      <c r="AL135" s="45"/>
    </row>
    <row r="136" spans="1:38" x14ac:dyDescent="0.45">
      <c r="A136" s="61"/>
      <c r="B136" s="23"/>
      <c r="D136" s="47"/>
      <c r="E136" s="23"/>
      <c r="G136" s="58"/>
      <c r="AE136" s="63"/>
      <c r="AF136" s="45"/>
      <c r="AK136" s="63"/>
      <c r="AL136" s="45"/>
    </row>
    <row r="137" spans="1:38" x14ac:dyDescent="0.45">
      <c r="A137" s="61"/>
      <c r="B137" s="23"/>
      <c r="D137" s="47"/>
      <c r="E137" s="23"/>
      <c r="G137" s="58"/>
      <c r="AE137" s="63"/>
      <c r="AF137" s="45"/>
      <c r="AK137" s="63"/>
      <c r="AL137" s="45"/>
    </row>
    <row r="138" spans="1:38" x14ac:dyDescent="0.45">
      <c r="A138" s="61"/>
      <c r="B138" s="23"/>
      <c r="D138" s="47"/>
      <c r="E138" s="23"/>
      <c r="G138" s="58"/>
      <c r="AE138" s="63"/>
      <c r="AF138" s="45"/>
      <c r="AK138" s="63"/>
      <c r="AL138" s="45"/>
    </row>
    <row r="139" spans="1:38" x14ac:dyDescent="0.45">
      <c r="A139" s="61"/>
      <c r="B139" s="23"/>
      <c r="D139" s="47"/>
      <c r="E139" s="23"/>
      <c r="G139" s="58"/>
      <c r="AE139" s="63"/>
      <c r="AF139" s="45"/>
      <c r="AK139" s="63"/>
      <c r="AL139" s="45"/>
    </row>
    <row r="140" spans="1:38" x14ac:dyDescent="0.45">
      <c r="A140" s="61"/>
      <c r="B140" s="23"/>
      <c r="D140" s="47"/>
      <c r="E140" s="23"/>
      <c r="G140" s="58"/>
      <c r="AE140" s="63"/>
      <c r="AF140" s="45"/>
      <c r="AK140" s="63"/>
      <c r="AL140" s="45"/>
    </row>
    <row r="141" spans="1:38" x14ac:dyDescent="0.45">
      <c r="A141" s="61"/>
      <c r="B141" s="23"/>
      <c r="D141" s="47"/>
      <c r="E141" s="23"/>
      <c r="G141" s="58"/>
      <c r="AE141" s="63"/>
      <c r="AF141" s="45"/>
      <c r="AK141" s="63"/>
      <c r="AL141" s="45"/>
    </row>
    <row r="142" spans="1:38" x14ac:dyDescent="0.45">
      <c r="A142" s="61"/>
      <c r="B142" s="23"/>
      <c r="D142" s="47"/>
      <c r="E142" s="23"/>
      <c r="G142" s="58"/>
      <c r="AE142" s="63"/>
      <c r="AF142" s="45"/>
      <c r="AK142" s="63"/>
      <c r="AL142" s="45"/>
    </row>
    <row r="143" spans="1:38" x14ac:dyDescent="0.45">
      <c r="A143" s="61"/>
      <c r="B143" s="23"/>
      <c r="D143" s="47"/>
      <c r="E143" s="23"/>
      <c r="G143" s="58"/>
      <c r="AE143" s="63"/>
      <c r="AF143" s="45"/>
      <c r="AK143" s="63"/>
      <c r="AL143" s="45"/>
    </row>
    <row r="144" spans="1:38" x14ac:dyDescent="0.45">
      <c r="A144" s="61"/>
      <c r="B144" s="23"/>
      <c r="D144" s="47"/>
      <c r="E144" s="23"/>
      <c r="G144" s="58"/>
      <c r="AE144" s="63"/>
      <c r="AF144" s="45"/>
      <c r="AK144" s="63"/>
      <c r="AL144" s="45"/>
    </row>
    <row r="145" spans="1:38" x14ac:dyDescent="0.45">
      <c r="A145" s="61"/>
      <c r="B145" s="23"/>
      <c r="D145" s="47"/>
      <c r="E145" s="23"/>
      <c r="G145" s="58"/>
      <c r="AE145" s="63"/>
      <c r="AF145" s="45"/>
      <c r="AK145" s="63"/>
      <c r="AL145" s="45"/>
    </row>
    <row r="146" spans="1:38" x14ac:dyDescent="0.45">
      <c r="A146" s="61"/>
      <c r="B146" s="23"/>
      <c r="D146" s="47"/>
      <c r="E146" s="23"/>
      <c r="G146" s="58"/>
      <c r="AE146" s="63"/>
      <c r="AF146" s="45"/>
      <c r="AK146" s="54"/>
    </row>
    <row r="147" spans="1:38" x14ac:dyDescent="0.45">
      <c r="A147" s="61"/>
      <c r="B147" s="23"/>
      <c r="D147" s="47"/>
      <c r="E147" s="23"/>
      <c r="G147" s="58"/>
      <c r="AE147" s="63"/>
      <c r="AF147" s="45"/>
    </row>
    <row r="148" spans="1:38" x14ac:dyDescent="0.45">
      <c r="D148" s="47"/>
      <c r="E148" s="23"/>
      <c r="G148" s="58"/>
      <c r="AE148" s="63"/>
      <c r="AF148" s="45"/>
    </row>
    <row r="149" spans="1:38" x14ac:dyDescent="0.45">
      <c r="A149" s="25"/>
      <c r="G149" s="58"/>
      <c r="AE149" s="63"/>
      <c r="AF149" s="45"/>
    </row>
    <row r="150" spans="1:38" x14ac:dyDescent="0.45">
      <c r="D150" s="25"/>
      <c r="G150" s="58"/>
      <c r="AE150" s="63"/>
      <c r="AF150" s="45"/>
    </row>
    <row r="151" spans="1:38" x14ac:dyDescent="0.45">
      <c r="D151" s="47" t="s">
        <v>1</v>
      </c>
      <c r="G151" s="58"/>
      <c r="AE151" s="63"/>
      <c r="AF151" s="45"/>
    </row>
    <row r="152" spans="1:38" x14ac:dyDescent="0.45">
      <c r="D152" s="24"/>
      <c r="G152" s="58"/>
      <c r="AE152" s="63"/>
      <c r="AF152" s="45"/>
    </row>
    <row r="153" spans="1:38" x14ac:dyDescent="0.45">
      <c r="G153" s="58"/>
      <c r="AE153" s="63"/>
      <c r="AF153" s="45"/>
    </row>
    <row r="154" spans="1:38" x14ac:dyDescent="0.45">
      <c r="G154" s="58"/>
      <c r="AE154" s="63"/>
      <c r="AF154" s="45"/>
    </row>
    <row r="155" spans="1:38" x14ac:dyDescent="0.45">
      <c r="G155" s="58"/>
      <c r="AE155" s="63"/>
      <c r="AF155" s="45"/>
    </row>
    <row r="156" spans="1:38" x14ac:dyDescent="0.45">
      <c r="G156" s="54"/>
      <c r="AE156" s="56"/>
    </row>
  </sheetData>
  <mergeCells count="138">
    <mergeCell ref="A1:B1"/>
    <mergeCell ref="D1:E1"/>
    <mergeCell ref="G1:H1"/>
    <mergeCell ref="J1:K1"/>
    <mergeCell ref="M1:N1"/>
    <mergeCell ref="AH1:AI1"/>
    <mergeCell ref="AK1:AL1"/>
    <mergeCell ref="AN1:AO1"/>
    <mergeCell ref="BF3:BG3"/>
    <mergeCell ref="AK3:AL3"/>
    <mergeCell ref="AN3:AO3"/>
    <mergeCell ref="AQ3:AR3"/>
    <mergeCell ref="AT3:AU3"/>
    <mergeCell ref="AW3:AX3"/>
    <mergeCell ref="J3:K3"/>
    <mergeCell ref="M3:N3"/>
    <mergeCell ref="S3:T3"/>
    <mergeCell ref="Y3:Z3"/>
    <mergeCell ref="AB3:AC3"/>
    <mergeCell ref="AE3:AF3"/>
    <mergeCell ref="AH3:AI3"/>
    <mergeCell ref="AZ3:BA3"/>
    <mergeCell ref="BC3:BD3"/>
    <mergeCell ref="V1:W1"/>
    <mergeCell ref="AH4:AI4"/>
    <mergeCell ref="AK4:AL4"/>
    <mergeCell ref="AN4:AO4"/>
    <mergeCell ref="A3:B3"/>
    <mergeCell ref="D3:E3"/>
    <mergeCell ref="G3:H3"/>
    <mergeCell ref="BF2:BG2"/>
    <mergeCell ref="BI2:BJ2"/>
    <mergeCell ref="BL2:BM2"/>
    <mergeCell ref="AQ2:AR2"/>
    <mergeCell ref="AT2:AU2"/>
    <mergeCell ref="AW2:AX2"/>
    <mergeCell ref="AZ2:BA2"/>
    <mergeCell ref="BC2:BD2"/>
    <mergeCell ref="AB2:AC2"/>
    <mergeCell ref="AE2:AF2"/>
    <mergeCell ref="AH2:AI2"/>
    <mergeCell ref="AK2:AL2"/>
    <mergeCell ref="AN2:AO2"/>
    <mergeCell ref="A2:B2"/>
    <mergeCell ref="D2:E2"/>
    <mergeCell ref="G2:H2"/>
    <mergeCell ref="J2:K2"/>
    <mergeCell ref="M2:N2"/>
    <mergeCell ref="A4:B4"/>
    <mergeCell ref="D4:E4"/>
    <mergeCell ref="G4:H4"/>
    <mergeCell ref="J4:K4"/>
    <mergeCell ref="M4:N4"/>
    <mergeCell ref="S4:T4"/>
    <mergeCell ref="Y4:Z4"/>
    <mergeCell ref="AB4:AC4"/>
    <mergeCell ref="AE4:AF4"/>
    <mergeCell ref="P4:Q4"/>
    <mergeCell ref="V4:W4"/>
    <mergeCell ref="BF4:BG4"/>
    <mergeCell ref="BI4:BJ4"/>
    <mergeCell ref="BL4:BM4"/>
    <mergeCell ref="A5:B5"/>
    <mergeCell ref="D5:E5"/>
    <mergeCell ref="G5:H5"/>
    <mergeCell ref="J5:K5"/>
    <mergeCell ref="M5:N5"/>
    <mergeCell ref="S5:T5"/>
    <mergeCell ref="Y5:Z5"/>
    <mergeCell ref="AB5:AC5"/>
    <mergeCell ref="AE5:AF5"/>
    <mergeCell ref="AH5:AI5"/>
    <mergeCell ref="AK5:AL5"/>
    <mergeCell ref="AN5:AO5"/>
    <mergeCell ref="AQ5:AR5"/>
    <mergeCell ref="AQ4:AR4"/>
    <mergeCell ref="AT4:AU4"/>
    <mergeCell ref="AW4:AX4"/>
    <mergeCell ref="AZ4:BA4"/>
    <mergeCell ref="BC4:BD4"/>
    <mergeCell ref="BI5:BJ5"/>
    <mergeCell ref="BL5:BM5"/>
    <mergeCell ref="BF5:BG5"/>
    <mergeCell ref="BC5:BD5"/>
    <mergeCell ref="A6:B6"/>
    <mergeCell ref="D6:E6"/>
    <mergeCell ref="G6:H6"/>
    <mergeCell ref="J6:K6"/>
    <mergeCell ref="M6:N6"/>
    <mergeCell ref="S6:T6"/>
    <mergeCell ref="Y6:Z6"/>
    <mergeCell ref="AB6:AC6"/>
    <mergeCell ref="AE6:AF6"/>
    <mergeCell ref="P5:Q5"/>
    <mergeCell ref="P6:Q6"/>
    <mergeCell ref="V5:W5"/>
    <mergeCell ref="S13:T13"/>
    <mergeCell ref="S14:T14"/>
    <mergeCell ref="AQ1:AR1"/>
    <mergeCell ref="AT1:AU1"/>
    <mergeCell ref="AW1:AX1"/>
    <mergeCell ref="BL6:BM6"/>
    <mergeCell ref="S10:T10"/>
    <mergeCell ref="Y10:Z10"/>
    <mergeCell ref="S11:T11"/>
    <mergeCell ref="S12:T12"/>
    <mergeCell ref="AW6:AX6"/>
    <mergeCell ref="AZ6:BA6"/>
    <mergeCell ref="BC6:BD6"/>
    <mergeCell ref="BF6:BG6"/>
    <mergeCell ref="BI6:BJ6"/>
    <mergeCell ref="AH6:AI6"/>
    <mergeCell ref="AK6:AL6"/>
    <mergeCell ref="AN6:AO6"/>
    <mergeCell ref="AQ6:AR6"/>
    <mergeCell ref="AT6:AU6"/>
    <mergeCell ref="V6:W6"/>
    <mergeCell ref="AT5:AU5"/>
    <mergeCell ref="AW5:AX5"/>
    <mergeCell ref="AZ5:BA5"/>
    <mergeCell ref="AZ1:BA1"/>
    <mergeCell ref="BC1:BD1"/>
    <mergeCell ref="BF1:BG1"/>
    <mergeCell ref="BI1:BJ1"/>
    <mergeCell ref="BL1:BM1"/>
    <mergeCell ref="P3:Q3"/>
    <mergeCell ref="BI3:BJ3"/>
    <mergeCell ref="BL3:BM3"/>
    <mergeCell ref="Y1:Z1"/>
    <mergeCell ref="Y2:Z2"/>
    <mergeCell ref="AB1:AC1"/>
    <mergeCell ref="AE1:AF1"/>
    <mergeCell ref="V2:W2"/>
    <mergeCell ref="V3:W3"/>
    <mergeCell ref="P1:Q1"/>
    <mergeCell ref="S1:T1"/>
    <mergeCell ref="S2:T2"/>
    <mergeCell ref="P2:Q2"/>
  </mergeCells>
  <pageMargins left="0" right="0" top="0.75" bottom="0" header="0.3" footer="0.3"/>
  <pageSetup paperSize="122" scale="4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6A2913-20D7-4B6C-AEC0-2C8BAC0E18BD}">
  <sheetPr>
    <tabColor rgb="FFFF0000"/>
  </sheetPr>
  <dimension ref="A3:Y18"/>
  <sheetViews>
    <sheetView zoomScale="120" zoomScaleNormal="120" workbookViewId="0">
      <selection activeCell="C12" sqref="C12"/>
    </sheetView>
  </sheetViews>
  <sheetFormatPr defaultRowHeight="12.75" x14ac:dyDescent="0.35"/>
  <cols>
    <col min="1" max="1" width="9" style="1"/>
    <col min="2" max="2" width="31" style="1" customWidth="1"/>
    <col min="3" max="3" width="20" style="1" customWidth="1"/>
    <col min="4" max="4" width="15.265625" style="2" customWidth="1"/>
    <col min="5" max="5" width="17" style="1" customWidth="1"/>
    <col min="6" max="6" width="19.73046875" style="2" customWidth="1"/>
    <col min="7" max="7" width="20.265625" style="1" customWidth="1"/>
    <col min="8" max="8" width="18.265625" style="2" customWidth="1"/>
    <col min="9" max="12" width="18.265625" style="64" customWidth="1"/>
    <col min="13" max="13" width="17.265625" style="1" bestFit="1" customWidth="1"/>
    <col min="14" max="14" width="15.86328125" style="2" customWidth="1"/>
    <col min="15" max="15" width="17.265625" style="1" customWidth="1"/>
    <col min="16" max="16" width="13.59765625" style="2" customWidth="1"/>
    <col min="17" max="17" width="18" style="1" customWidth="1"/>
    <col min="18" max="18" width="18" style="2" customWidth="1"/>
    <col min="19" max="19" width="18.73046875" style="1" customWidth="1"/>
    <col min="20" max="20" width="15.59765625" style="2" bestFit="1" customWidth="1"/>
    <col min="21" max="21" width="16.86328125" style="1" customWidth="1"/>
    <col min="22" max="22" width="13.86328125" style="1" customWidth="1"/>
    <col min="23" max="23" width="14.59765625" style="1" bestFit="1" customWidth="1"/>
    <col min="24" max="24" width="15.265625" style="2" customWidth="1"/>
    <col min="25" max="25" width="14.86328125" style="1" bestFit="1" customWidth="1"/>
    <col min="26" max="261" width="9" style="1"/>
    <col min="262" max="262" width="19.59765625" style="1" customWidth="1"/>
    <col min="263" max="263" width="20" style="1" customWidth="1"/>
    <col min="264" max="264" width="15.265625" style="1" customWidth="1"/>
    <col min="265" max="265" width="17" style="1" customWidth="1"/>
    <col min="266" max="266" width="19.73046875" style="1" customWidth="1"/>
    <col min="267" max="267" width="20.265625" style="1" customWidth="1"/>
    <col min="268" max="268" width="18.265625" style="1" customWidth="1"/>
    <col min="269" max="269" width="16.265625" style="1" customWidth="1"/>
    <col min="270" max="270" width="15.86328125" style="1" customWidth="1"/>
    <col min="271" max="271" width="17.265625" style="1" customWidth="1"/>
    <col min="272" max="272" width="13.59765625" style="1" customWidth="1"/>
    <col min="273" max="274" width="18" style="1" customWidth="1"/>
    <col min="275" max="275" width="18.73046875" style="1" customWidth="1"/>
    <col min="276" max="276" width="13.265625" style="1" customWidth="1"/>
    <col min="277" max="277" width="16.86328125" style="1" customWidth="1"/>
    <col min="278" max="278" width="13.86328125" style="1" customWidth="1"/>
    <col min="279" max="279" width="13.265625" style="1" customWidth="1"/>
    <col min="280" max="280" width="15.265625" style="1" customWidth="1"/>
    <col min="281" max="517" width="9" style="1"/>
    <col min="518" max="518" width="19.59765625" style="1" customWidth="1"/>
    <col min="519" max="519" width="20" style="1" customWidth="1"/>
    <col min="520" max="520" width="15.265625" style="1" customWidth="1"/>
    <col min="521" max="521" width="17" style="1" customWidth="1"/>
    <col min="522" max="522" width="19.73046875" style="1" customWidth="1"/>
    <col min="523" max="523" width="20.265625" style="1" customWidth="1"/>
    <col min="524" max="524" width="18.265625" style="1" customWidth="1"/>
    <col min="525" max="525" width="16.265625" style="1" customWidth="1"/>
    <col min="526" max="526" width="15.86328125" style="1" customWidth="1"/>
    <col min="527" max="527" width="17.265625" style="1" customWidth="1"/>
    <col min="528" max="528" width="13.59765625" style="1" customWidth="1"/>
    <col min="529" max="530" width="18" style="1" customWidth="1"/>
    <col min="531" max="531" width="18.73046875" style="1" customWidth="1"/>
    <col min="532" max="532" width="13.265625" style="1" customWidth="1"/>
    <col min="533" max="533" width="16.86328125" style="1" customWidth="1"/>
    <col min="534" max="534" width="13.86328125" style="1" customWidth="1"/>
    <col min="535" max="535" width="13.265625" style="1" customWidth="1"/>
    <col min="536" max="536" width="15.265625" style="1" customWidth="1"/>
    <col min="537" max="773" width="9" style="1"/>
    <col min="774" max="774" width="19.59765625" style="1" customWidth="1"/>
    <col min="775" max="775" width="20" style="1" customWidth="1"/>
    <col min="776" max="776" width="15.265625" style="1" customWidth="1"/>
    <col min="777" max="777" width="17" style="1" customWidth="1"/>
    <col min="778" max="778" width="19.73046875" style="1" customWidth="1"/>
    <col min="779" max="779" width="20.265625" style="1" customWidth="1"/>
    <col min="780" max="780" width="18.265625" style="1" customWidth="1"/>
    <col min="781" max="781" width="16.265625" style="1" customWidth="1"/>
    <col min="782" max="782" width="15.86328125" style="1" customWidth="1"/>
    <col min="783" max="783" width="17.265625" style="1" customWidth="1"/>
    <col min="784" max="784" width="13.59765625" style="1" customWidth="1"/>
    <col min="785" max="786" width="18" style="1" customWidth="1"/>
    <col min="787" max="787" width="18.73046875" style="1" customWidth="1"/>
    <col min="788" max="788" width="13.265625" style="1" customWidth="1"/>
    <col min="789" max="789" width="16.86328125" style="1" customWidth="1"/>
    <col min="790" max="790" width="13.86328125" style="1" customWidth="1"/>
    <col min="791" max="791" width="13.265625" style="1" customWidth="1"/>
    <col min="792" max="792" width="15.265625" style="1" customWidth="1"/>
    <col min="793" max="1029" width="9" style="1"/>
    <col min="1030" max="1030" width="19.59765625" style="1" customWidth="1"/>
    <col min="1031" max="1031" width="20" style="1" customWidth="1"/>
    <col min="1032" max="1032" width="15.265625" style="1" customWidth="1"/>
    <col min="1033" max="1033" width="17" style="1" customWidth="1"/>
    <col min="1034" max="1034" width="19.73046875" style="1" customWidth="1"/>
    <col min="1035" max="1035" width="20.265625" style="1" customWidth="1"/>
    <col min="1036" max="1036" width="18.265625" style="1" customWidth="1"/>
    <col min="1037" max="1037" width="16.265625" style="1" customWidth="1"/>
    <col min="1038" max="1038" width="15.86328125" style="1" customWidth="1"/>
    <col min="1039" max="1039" width="17.265625" style="1" customWidth="1"/>
    <col min="1040" max="1040" width="13.59765625" style="1" customWidth="1"/>
    <col min="1041" max="1042" width="18" style="1" customWidth="1"/>
    <col min="1043" max="1043" width="18.73046875" style="1" customWidth="1"/>
    <col min="1044" max="1044" width="13.265625" style="1" customWidth="1"/>
    <col min="1045" max="1045" width="16.86328125" style="1" customWidth="1"/>
    <col min="1046" max="1046" width="13.86328125" style="1" customWidth="1"/>
    <col min="1047" max="1047" width="13.265625" style="1" customWidth="1"/>
    <col min="1048" max="1048" width="15.265625" style="1" customWidth="1"/>
    <col min="1049" max="1285" width="9" style="1"/>
    <col min="1286" max="1286" width="19.59765625" style="1" customWidth="1"/>
    <col min="1287" max="1287" width="20" style="1" customWidth="1"/>
    <col min="1288" max="1288" width="15.265625" style="1" customWidth="1"/>
    <col min="1289" max="1289" width="17" style="1" customWidth="1"/>
    <col min="1290" max="1290" width="19.73046875" style="1" customWidth="1"/>
    <col min="1291" max="1291" width="20.265625" style="1" customWidth="1"/>
    <col min="1292" max="1292" width="18.265625" style="1" customWidth="1"/>
    <col min="1293" max="1293" width="16.265625" style="1" customWidth="1"/>
    <col min="1294" max="1294" width="15.86328125" style="1" customWidth="1"/>
    <col min="1295" max="1295" width="17.265625" style="1" customWidth="1"/>
    <col min="1296" max="1296" width="13.59765625" style="1" customWidth="1"/>
    <col min="1297" max="1298" width="18" style="1" customWidth="1"/>
    <col min="1299" max="1299" width="18.73046875" style="1" customWidth="1"/>
    <col min="1300" max="1300" width="13.265625" style="1" customWidth="1"/>
    <col min="1301" max="1301" width="16.86328125" style="1" customWidth="1"/>
    <col min="1302" max="1302" width="13.86328125" style="1" customWidth="1"/>
    <col min="1303" max="1303" width="13.265625" style="1" customWidth="1"/>
    <col min="1304" max="1304" width="15.265625" style="1" customWidth="1"/>
    <col min="1305" max="1541" width="9" style="1"/>
    <col min="1542" max="1542" width="19.59765625" style="1" customWidth="1"/>
    <col min="1543" max="1543" width="20" style="1" customWidth="1"/>
    <col min="1544" max="1544" width="15.265625" style="1" customWidth="1"/>
    <col min="1545" max="1545" width="17" style="1" customWidth="1"/>
    <col min="1546" max="1546" width="19.73046875" style="1" customWidth="1"/>
    <col min="1547" max="1547" width="20.265625" style="1" customWidth="1"/>
    <col min="1548" max="1548" width="18.265625" style="1" customWidth="1"/>
    <col min="1549" max="1549" width="16.265625" style="1" customWidth="1"/>
    <col min="1550" max="1550" width="15.86328125" style="1" customWidth="1"/>
    <col min="1551" max="1551" width="17.265625" style="1" customWidth="1"/>
    <col min="1552" max="1552" width="13.59765625" style="1" customWidth="1"/>
    <col min="1553" max="1554" width="18" style="1" customWidth="1"/>
    <col min="1555" max="1555" width="18.73046875" style="1" customWidth="1"/>
    <col min="1556" max="1556" width="13.265625" style="1" customWidth="1"/>
    <col min="1557" max="1557" width="16.86328125" style="1" customWidth="1"/>
    <col min="1558" max="1558" width="13.86328125" style="1" customWidth="1"/>
    <col min="1559" max="1559" width="13.265625" style="1" customWidth="1"/>
    <col min="1560" max="1560" width="15.265625" style="1" customWidth="1"/>
    <col min="1561" max="1797" width="9" style="1"/>
    <col min="1798" max="1798" width="19.59765625" style="1" customWidth="1"/>
    <col min="1799" max="1799" width="20" style="1" customWidth="1"/>
    <col min="1800" max="1800" width="15.265625" style="1" customWidth="1"/>
    <col min="1801" max="1801" width="17" style="1" customWidth="1"/>
    <col min="1802" max="1802" width="19.73046875" style="1" customWidth="1"/>
    <col min="1803" max="1803" width="20.265625" style="1" customWidth="1"/>
    <col min="1804" max="1804" width="18.265625" style="1" customWidth="1"/>
    <col min="1805" max="1805" width="16.265625" style="1" customWidth="1"/>
    <col min="1806" max="1806" width="15.86328125" style="1" customWidth="1"/>
    <col min="1807" max="1807" width="17.265625" style="1" customWidth="1"/>
    <col min="1808" max="1808" width="13.59765625" style="1" customWidth="1"/>
    <col min="1809" max="1810" width="18" style="1" customWidth="1"/>
    <col min="1811" max="1811" width="18.73046875" style="1" customWidth="1"/>
    <col min="1812" max="1812" width="13.265625" style="1" customWidth="1"/>
    <col min="1813" max="1813" width="16.86328125" style="1" customWidth="1"/>
    <col min="1814" max="1814" width="13.86328125" style="1" customWidth="1"/>
    <col min="1815" max="1815" width="13.265625" style="1" customWidth="1"/>
    <col min="1816" max="1816" width="15.265625" style="1" customWidth="1"/>
    <col min="1817" max="2053" width="9" style="1"/>
    <col min="2054" max="2054" width="19.59765625" style="1" customWidth="1"/>
    <col min="2055" max="2055" width="20" style="1" customWidth="1"/>
    <col min="2056" max="2056" width="15.265625" style="1" customWidth="1"/>
    <col min="2057" max="2057" width="17" style="1" customWidth="1"/>
    <col min="2058" max="2058" width="19.73046875" style="1" customWidth="1"/>
    <col min="2059" max="2059" width="20.265625" style="1" customWidth="1"/>
    <col min="2060" max="2060" width="18.265625" style="1" customWidth="1"/>
    <col min="2061" max="2061" width="16.265625" style="1" customWidth="1"/>
    <col min="2062" max="2062" width="15.86328125" style="1" customWidth="1"/>
    <col min="2063" max="2063" width="17.265625" style="1" customWidth="1"/>
    <col min="2064" max="2064" width="13.59765625" style="1" customWidth="1"/>
    <col min="2065" max="2066" width="18" style="1" customWidth="1"/>
    <col min="2067" max="2067" width="18.73046875" style="1" customWidth="1"/>
    <col min="2068" max="2068" width="13.265625" style="1" customWidth="1"/>
    <col min="2069" max="2069" width="16.86328125" style="1" customWidth="1"/>
    <col min="2070" max="2070" width="13.86328125" style="1" customWidth="1"/>
    <col min="2071" max="2071" width="13.265625" style="1" customWidth="1"/>
    <col min="2072" max="2072" width="15.265625" style="1" customWidth="1"/>
    <col min="2073" max="2309" width="9" style="1"/>
    <col min="2310" max="2310" width="19.59765625" style="1" customWidth="1"/>
    <col min="2311" max="2311" width="20" style="1" customWidth="1"/>
    <col min="2312" max="2312" width="15.265625" style="1" customWidth="1"/>
    <col min="2313" max="2313" width="17" style="1" customWidth="1"/>
    <col min="2314" max="2314" width="19.73046875" style="1" customWidth="1"/>
    <col min="2315" max="2315" width="20.265625" style="1" customWidth="1"/>
    <col min="2316" max="2316" width="18.265625" style="1" customWidth="1"/>
    <col min="2317" max="2317" width="16.265625" style="1" customWidth="1"/>
    <col min="2318" max="2318" width="15.86328125" style="1" customWidth="1"/>
    <col min="2319" max="2319" width="17.265625" style="1" customWidth="1"/>
    <col min="2320" max="2320" width="13.59765625" style="1" customWidth="1"/>
    <col min="2321" max="2322" width="18" style="1" customWidth="1"/>
    <col min="2323" max="2323" width="18.73046875" style="1" customWidth="1"/>
    <col min="2324" max="2324" width="13.265625" style="1" customWidth="1"/>
    <col min="2325" max="2325" width="16.86328125" style="1" customWidth="1"/>
    <col min="2326" max="2326" width="13.86328125" style="1" customWidth="1"/>
    <col min="2327" max="2327" width="13.265625" style="1" customWidth="1"/>
    <col min="2328" max="2328" width="15.265625" style="1" customWidth="1"/>
    <col min="2329" max="2565" width="9" style="1"/>
    <col min="2566" max="2566" width="19.59765625" style="1" customWidth="1"/>
    <col min="2567" max="2567" width="20" style="1" customWidth="1"/>
    <col min="2568" max="2568" width="15.265625" style="1" customWidth="1"/>
    <col min="2569" max="2569" width="17" style="1" customWidth="1"/>
    <col min="2570" max="2570" width="19.73046875" style="1" customWidth="1"/>
    <col min="2571" max="2571" width="20.265625" style="1" customWidth="1"/>
    <col min="2572" max="2572" width="18.265625" style="1" customWidth="1"/>
    <col min="2573" max="2573" width="16.265625" style="1" customWidth="1"/>
    <col min="2574" max="2574" width="15.86328125" style="1" customWidth="1"/>
    <col min="2575" max="2575" width="17.265625" style="1" customWidth="1"/>
    <col min="2576" max="2576" width="13.59765625" style="1" customWidth="1"/>
    <col min="2577" max="2578" width="18" style="1" customWidth="1"/>
    <col min="2579" max="2579" width="18.73046875" style="1" customWidth="1"/>
    <col min="2580" max="2580" width="13.265625" style="1" customWidth="1"/>
    <col min="2581" max="2581" width="16.86328125" style="1" customWidth="1"/>
    <col min="2582" max="2582" width="13.86328125" style="1" customWidth="1"/>
    <col min="2583" max="2583" width="13.265625" style="1" customWidth="1"/>
    <col min="2584" max="2584" width="15.265625" style="1" customWidth="1"/>
    <col min="2585" max="2821" width="9" style="1"/>
    <col min="2822" max="2822" width="19.59765625" style="1" customWidth="1"/>
    <col min="2823" max="2823" width="20" style="1" customWidth="1"/>
    <col min="2824" max="2824" width="15.265625" style="1" customWidth="1"/>
    <col min="2825" max="2825" width="17" style="1" customWidth="1"/>
    <col min="2826" max="2826" width="19.73046875" style="1" customWidth="1"/>
    <col min="2827" max="2827" width="20.265625" style="1" customWidth="1"/>
    <col min="2828" max="2828" width="18.265625" style="1" customWidth="1"/>
    <col min="2829" max="2829" width="16.265625" style="1" customWidth="1"/>
    <col min="2830" max="2830" width="15.86328125" style="1" customWidth="1"/>
    <col min="2831" max="2831" width="17.265625" style="1" customWidth="1"/>
    <col min="2832" max="2832" width="13.59765625" style="1" customWidth="1"/>
    <col min="2833" max="2834" width="18" style="1" customWidth="1"/>
    <col min="2835" max="2835" width="18.73046875" style="1" customWidth="1"/>
    <col min="2836" max="2836" width="13.265625" style="1" customWidth="1"/>
    <col min="2837" max="2837" width="16.86328125" style="1" customWidth="1"/>
    <col min="2838" max="2838" width="13.86328125" style="1" customWidth="1"/>
    <col min="2839" max="2839" width="13.265625" style="1" customWidth="1"/>
    <col min="2840" max="2840" width="15.265625" style="1" customWidth="1"/>
    <col min="2841" max="3077" width="9" style="1"/>
    <col min="3078" max="3078" width="19.59765625" style="1" customWidth="1"/>
    <col min="3079" max="3079" width="20" style="1" customWidth="1"/>
    <col min="3080" max="3080" width="15.265625" style="1" customWidth="1"/>
    <col min="3081" max="3081" width="17" style="1" customWidth="1"/>
    <col min="3082" max="3082" width="19.73046875" style="1" customWidth="1"/>
    <col min="3083" max="3083" width="20.265625" style="1" customWidth="1"/>
    <col min="3084" max="3084" width="18.265625" style="1" customWidth="1"/>
    <col min="3085" max="3085" width="16.265625" style="1" customWidth="1"/>
    <col min="3086" max="3086" width="15.86328125" style="1" customWidth="1"/>
    <col min="3087" max="3087" width="17.265625" style="1" customWidth="1"/>
    <col min="3088" max="3088" width="13.59765625" style="1" customWidth="1"/>
    <col min="3089" max="3090" width="18" style="1" customWidth="1"/>
    <col min="3091" max="3091" width="18.73046875" style="1" customWidth="1"/>
    <col min="3092" max="3092" width="13.265625" style="1" customWidth="1"/>
    <col min="3093" max="3093" width="16.86328125" style="1" customWidth="1"/>
    <col min="3094" max="3094" width="13.86328125" style="1" customWidth="1"/>
    <col min="3095" max="3095" width="13.265625" style="1" customWidth="1"/>
    <col min="3096" max="3096" width="15.265625" style="1" customWidth="1"/>
    <col min="3097" max="3333" width="9" style="1"/>
    <col min="3334" max="3334" width="19.59765625" style="1" customWidth="1"/>
    <col min="3335" max="3335" width="20" style="1" customWidth="1"/>
    <col min="3336" max="3336" width="15.265625" style="1" customWidth="1"/>
    <col min="3337" max="3337" width="17" style="1" customWidth="1"/>
    <col min="3338" max="3338" width="19.73046875" style="1" customWidth="1"/>
    <col min="3339" max="3339" width="20.265625" style="1" customWidth="1"/>
    <col min="3340" max="3340" width="18.265625" style="1" customWidth="1"/>
    <col min="3341" max="3341" width="16.265625" style="1" customWidth="1"/>
    <col min="3342" max="3342" width="15.86328125" style="1" customWidth="1"/>
    <col min="3343" max="3343" width="17.265625" style="1" customWidth="1"/>
    <col min="3344" max="3344" width="13.59765625" style="1" customWidth="1"/>
    <col min="3345" max="3346" width="18" style="1" customWidth="1"/>
    <col min="3347" max="3347" width="18.73046875" style="1" customWidth="1"/>
    <col min="3348" max="3348" width="13.265625" style="1" customWidth="1"/>
    <col min="3349" max="3349" width="16.86328125" style="1" customWidth="1"/>
    <col min="3350" max="3350" width="13.86328125" style="1" customWidth="1"/>
    <col min="3351" max="3351" width="13.265625" style="1" customWidth="1"/>
    <col min="3352" max="3352" width="15.265625" style="1" customWidth="1"/>
    <col min="3353" max="3589" width="9" style="1"/>
    <col min="3590" max="3590" width="19.59765625" style="1" customWidth="1"/>
    <col min="3591" max="3591" width="20" style="1" customWidth="1"/>
    <col min="3592" max="3592" width="15.265625" style="1" customWidth="1"/>
    <col min="3593" max="3593" width="17" style="1" customWidth="1"/>
    <col min="3594" max="3594" width="19.73046875" style="1" customWidth="1"/>
    <col min="3595" max="3595" width="20.265625" style="1" customWidth="1"/>
    <col min="3596" max="3596" width="18.265625" style="1" customWidth="1"/>
    <col min="3597" max="3597" width="16.265625" style="1" customWidth="1"/>
    <col min="3598" max="3598" width="15.86328125" style="1" customWidth="1"/>
    <col min="3599" max="3599" width="17.265625" style="1" customWidth="1"/>
    <col min="3600" max="3600" width="13.59765625" style="1" customWidth="1"/>
    <col min="3601" max="3602" width="18" style="1" customWidth="1"/>
    <col min="3603" max="3603" width="18.73046875" style="1" customWidth="1"/>
    <col min="3604" max="3604" width="13.265625" style="1" customWidth="1"/>
    <col min="3605" max="3605" width="16.86328125" style="1" customWidth="1"/>
    <col min="3606" max="3606" width="13.86328125" style="1" customWidth="1"/>
    <col min="3607" max="3607" width="13.265625" style="1" customWidth="1"/>
    <col min="3608" max="3608" width="15.265625" style="1" customWidth="1"/>
    <col min="3609" max="3845" width="9" style="1"/>
    <col min="3846" max="3846" width="19.59765625" style="1" customWidth="1"/>
    <col min="3847" max="3847" width="20" style="1" customWidth="1"/>
    <col min="3848" max="3848" width="15.265625" style="1" customWidth="1"/>
    <col min="3849" max="3849" width="17" style="1" customWidth="1"/>
    <col min="3850" max="3850" width="19.73046875" style="1" customWidth="1"/>
    <col min="3851" max="3851" width="20.265625" style="1" customWidth="1"/>
    <col min="3852" max="3852" width="18.265625" style="1" customWidth="1"/>
    <col min="3853" max="3853" width="16.265625" style="1" customWidth="1"/>
    <col min="3854" max="3854" width="15.86328125" style="1" customWidth="1"/>
    <col min="3855" max="3855" width="17.265625" style="1" customWidth="1"/>
    <col min="3856" max="3856" width="13.59765625" style="1" customWidth="1"/>
    <col min="3857" max="3858" width="18" style="1" customWidth="1"/>
    <col min="3859" max="3859" width="18.73046875" style="1" customWidth="1"/>
    <col min="3860" max="3860" width="13.265625" style="1" customWidth="1"/>
    <col min="3861" max="3861" width="16.86328125" style="1" customWidth="1"/>
    <col min="3862" max="3862" width="13.86328125" style="1" customWidth="1"/>
    <col min="3863" max="3863" width="13.265625" style="1" customWidth="1"/>
    <col min="3864" max="3864" width="15.265625" style="1" customWidth="1"/>
    <col min="3865" max="4101" width="9" style="1"/>
    <col min="4102" max="4102" width="19.59765625" style="1" customWidth="1"/>
    <col min="4103" max="4103" width="20" style="1" customWidth="1"/>
    <col min="4104" max="4104" width="15.265625" style="1" customWidth="1"/>
    <col min="4105" max="4105" width="17" style="1" customWidth="1"/>
    <col min="4106" max="4106" width="19.73046875" style="1" customWidth="1"/>
    <col min="4107" max="4107" width="20.265625" style="1" customWidth="1"/>
    <col min="4108" max="4108" width="18.265625" style="1" customWidth="1"/>
    <col min="4109" max="4109" width="16.265625" style="1" customWidth="1"/>
    <col min="4110" max="4110" width="15.86328125" style="1" customWidth="1"/>
    <col min="4111" max="4111" width="17.265625" style="1" customWidth="1"/>
    <col min="4112" max="4112" width="13.59765625" style="1" customWidth="1"/>
    <col min="4113" max="4114" width="18" style="1" customWidth="1"/>
    <col min="4115" max="4115" width="18.73046875" style="1" customWidth="1"/>
    <col min="4116" max="4116" width="13.265625" style="1" customWidth="1"/>
    <col min="4117" max="4117" width="16.86328125" style="1" customWidth="1"/>
    <col min="4118" max="4118" width="13.86328125" style="1" customWidth="1"/>
    <col min="4119" max="4119" width="13.265625" style="1" customWidth="1"/>
    <col min="4120" max="4120" width="15.265625" style="1" customWidth="1"/>
    <col min="4121" max="4357" width="9" style="1"/>
    <col min="4358" max="4358" width="19.59765625" style="1" customWidth="1"/>
    <col min="4359" max="4359" width="20" style="1" customWidth="1"/>
    <col min="4360" max="4360" width="15.265625" style="1" customWidth="1"/>
    <col min="4361" max="4361" width="17" style="1" customWidth="1"/>
    <col min="4362" max="4362" width="19.73046875" style="1" customWidth="1"/>
    <col min="4363" max="4363" width="20.265625" style="1" customWidth="1"/>
    <col min="4364" max="4364" width="18.265625" style="1" customWidth="1"/>
    <col min="4365" max="4365" width="16.265625" style="1" customWidth="1"/>
    <col min="4366" max="4366" width="15.86328125" style="1" customWidth="1"/>
    <col min="4367" max="4367" width="17.265625" style="1" customWidth="1"/>
    <col min="4368" max="4368" width="13.59765625" style="1" customWidth="1"/>
    <col min="4369" max="4370" width="18" style="1" customWidth="1"/>
    <col min="4371" max="4371" width="18.73046875" style="1" customWidth="1"/>
    <col min="4372" max="4372" width="13.265625" style="1" customWidth="1"/>
    <col min="4373" max="4373" width="16.86328125" style="1" customWidth="1"/>
    <col min="4374" max="4374" width="13.86328125" style="1" customWidth="1"/>
    <col min="4375" max="4375" width="13.265625" style="1" customWidth="1"/>
    <col min="4376" max="4376" width="15.265625" style="1" customWidth="1"/>
    <col min="4377" max="4613" width="9" style="1"/>
    <col min="4614" max="4614" width="19.59765625" style="1" customWidth="1"/>
    <col min="4615" max="4615" width="20" style="1" customWidth="1"/>
    <col min="4616" max="4616" width="15.265625" style="1" customWidth="1"/>
    <col min="4617" max="4617" width="17" style="1" customWidth="1"/>
    <col min="4618" max="4618" width="19.73046875" style="1" customWidth="1"/>
    <col min="4619" max="4619" width="20.265625" style="1" customWidth="1"/>
    <col min="4620" max="4620" width="18.265625" style="1" customWidth="1"/>
    <col min="4621" max="4621" width="16.265625" style="1" customWidth="1"/>
    <col min="4622" max="4622" width="15.86328125" style="1" customWidth="1"/>
    <col min="4623" max="4623" width="17.265625" style="1" customWidth="1"/>
    <col min="4624" max="4624" width="13.59765625" style="1" customWidth="1"/>
    <col min="4625" max="4626" width="18" style="1" customWidth="1"/>
    <col min="4627" max="4627" width="18.73046875" style="1" customWidth="1"/>
    <col min="4628" max="4628" width="13.265625" style="1" customWidth="1"/>
    <col min="4629" max="4629" width="16.86328125" style="1" customWidth="1"/>
    <col min="4630" max="4630" width="13.86328125" style="1" customWidth="1"/>
    <col min="4631" max="4631" width="13.265625" style="1" customWidth="1"/>
    <col min="4632" max="4632" width="15.265625" style="1" customWidth="1"/>
    <col min="4633" max="4869" width="9" style="1"/>
    <col min="4870" max="4870" width="19.59765625" style="1" customWidth="1"/>
    <col min="4871" max="4871" width="20" style="1" customWidth="1"/>
    <col min="4872" max="4872" width="15.265625" style="1" customWidth="1"/>
    <col min="4873" max="4873" width="17" style="1" customWidth="1"/>
    <col min="4874" max="4874" width="19.73046875" style="1" customWidth="1"/>
    <col min="4875" max="4875" width="20.265625" style="1" customWidth="1"/>
    <col min="4876" max="4876" width="18.265625" style="1" customWidth="1"/>
    <col min="4877" max="4877" width="16.265625" style="1" customWidth="1"/>
    <col min="4878" max="4878" width="15.86328125" style="1" customWidth="1"/>
    <col min="4879" max="4879" width="17.265625" style="1" customWidth="1"/>
    <col min="4880" max="4880" width="13.59765625" style="1" customWidth="1"/>
    <col min="4881" max="4882" width="18" style="1" customWidth="1"/>
    <col min="4883" max="4883" width="18.73046875" style="1" customWidth="1"/>
    <col min="4884" max="4884" width="13.265625" style="1" customWidth="1"/>
    <col min="4885" max="4885" width="16.86328125" style="1" customWidth="1"/>
    <col min="4886" max="4886" width="13.86328125" style="1" customWidth="1"/>
    <col min="4887" max="4887" width="13.265625" style="1" customWidth="1"/>
    <col min="4888" max="4888" width="15.265625" style="1" customWidth="1"/>
    <col min="4889" max="5125" width="9" style="1"/>
    <col min="5126" max="5126" width="19.59765625" style="1" customWidth="1"/>
    <col min="5127" max="5127" width="20" style="1" customWidth="1"/>
    <col min="5128" max="5128" width="15.265625" style="1" customWidth="1"/>
    <col min="5129" max="5129" width="17" style="1" customWidth="1"/>
    <col min="5130" max="5130" width="19.73046875" style="1" customWidth="1"/>
    <col min="5131" max="5131" width="20.265625" style="1" customWidth="1"/>
    <col min="5132" max="5132" width="18.265625" style="1" customWidth="1"/>
    <col min="5133" max="5133" width="16.265625" style="1" customWidth="1"/>
    <col min="5134" max="5134" width="15.86328125" style="1" customWidth="1"/>
    <col min="5135" max="5135" width="17.265625" style="1" customWidth="1"/>
    <col min="5136" max="5136" width="13.59765625" style="1" customWidth="1"/>
    <col min="5137" max="5138" width="18" style="1" customWidth="1"/>
    <col min="5139" max="5139" width="18.73046875" style="1" customWidth="1"/>
    <col min="5140" max="5140" width="13.265625" style="1" customWidth="1"/>
    <col min="5141" max="5141" width="16.86328125" style="1" customWidth="1"/>
    <col min="5142" max="5142" width="13.86328125" style="1" customWidth="1"/>
    <col min="5143" max="5143" width="13.265625" style="1" customWidth="1"/>
    <col min="5144" max="5144" width="15.265625" style="1" customWidth="1"/>
    <col min="5145" max="5381" width="9" style="1"/>
    <col min="5382" max="5382" width="19.59765625" style="1" customWidth="1"/>
    <col min="5383" max="5383" width="20" style="1" customWidth="1"/>
    <col min="5384" max="5384" width="15.265625" style="1" customWidth="1"/>
    <col min="5385" max="5385" width="17" style="1" customWidth="1"/>
    <col min="5386" max="5386" width="19.73046875" style="1" customWidth="1"/>
    <col min="5387" max="5387" width="20.265625" style="1" customWidth="1"/>
    <col min="5388" max="5388" width="18.265625" style="1" customWidth="1"/>
    <col min="5389" max="5389" width="16.265625" style="1" customWidth="1"/>
    <col min="5390" max="5390" width="15.86328125" style="1" customWidth="1"/>
    <col min="5391" max="5391" width="17.265625" style="1" customWidth="1"/>
    <col min="5392" max="5392" width="13.59765625" style="1" customWidth="1"/>
    <col min="5393" max="5394" width="18" style="1" customWidth="1"/>
    <col min="5395" max="5395" width="18.73046875" style="1" customWidth="1"/>
    <col min="5396" max="5396" width="13.265625" style="1" customWidth="1"/>
    <col min="5397" max="5397" width="16.86328125" style="1" customWidth="1"/>
    <col min="5398" max="5398" width="13.86328125" style="1" customWidth="1"/>
    <col min="5399" max="5399" width="13.265625" style="1" customWidth="1"/>
    <col min="5400" max="5400" width="15.265625" style="1" customWidth="1"/>
    <col min="5401" max="5637" width="9" style="1"/>
    <col min="5638" max="5638" width="19.59765625" style="1" customWidth="1"/>
    <col min="5639" max="5639" width="20" style="1" customWidth="1"/>
    <col min="5640" max="5640" width="15.265625" style="1" customWidth="1"/>
    <col min="5641" max="5641" width="17" style="1" customWidth="1"/>
    <col min="5642" max="5642" width="19.73046875" style="1" customWidth="1"/>
    <col min="5643" max="5643" width="20.265625" style="1" customWidth="1"/>
    <col min="5644" max="5644" width="18.265625" style="1" customWidth="1"/>
    <col min="5645" max="5645" width="16.265625" style="1" customWidth="1"/>
    <col min="5646" max="5646" width="15.86328125" style="1" customWidth="1"/>
    <col min="5647" max="5647" width="17.265625" style="1" customWidth="1"/>
    <col min="5648" max="5648" width="13.59765625" style="1" customWidth="1"/>
    <col min="5649" max="5650" width="18" style="1" customWidth="1"/>
    <col min="5651" max="5651" width="18.73046875" style="1" customWidth="1"/>
    <col min="5652" max="5652" width="13.265625" style="1" customWidth="1"/>
    <col min="5653" max="5653" width="16.86328125" style="1" customWidth="1"/>
    <col min="5654" max="5654" width="13.86328125" style="1" customWidth="1"/>
    <col min="5655" max="5655" width="13.265625" style="1" customWidth="1"/>
    <col min="5656" max="5656" width="15.265625" style="1" customWidth="1"/>
    <col min="5657" max="5893" width="9" style="1"/>
    <col min="5894" max="5894" width="19.59765625" style="1" customWidth="1"/>
    <col min="5895" max="5895" width="20" style="1" customWidth="1"/>
    <col min="5896" max="5896" width="15.265625" style="1" customWidth="1"/>
    <col min="5897" max="5897" width="17" style="1" customWidth="1"/>
    <col min="5898" max="5898" width="19.73046875" style="1" customWidth="1"/>
    <col min="5899" max="5899" width="20.265625" style="1" customWidth="1"/>
    <col min="5900" max="5900" width="18.265625" style="1" customWidth="1"/>
    <col min="5901" max="5901" width="16.265625" style="1" customWidth="1"/>
    <col min="5902" max="5902" width="15.86328125" style="1" customWidth="1"/>
    <col min="5903" max="5903" width="17.265625" style="1" customWidth="1"/>
    <col min="5904" max="5904" width="13.59765625" style="1" customWidth="1"/>
    <col min="5905" max="5906" width="18" style="1" customWidth="1"/>
    <col min="5907" max="5907" width="18.73046875" style="1" customWidth="1"/>
    <col min="5908" max="5908" width="13.265625" style="1" customWidth="1"/>
    <col min="5909" max="5909" width="16.86328125" style="1" customWidth="1"/>
    <col min="5910" max="5910" width="13.86328125" style="1" customWidth="1"/>
    <col min="5911" max="5911" width="13.265625" style="1" customWidth="1"/>
    <col min="5912" max="5912" width="15.265625" style="1" customWidth="1"/>
    <col min="5913" max="6149" width="9" style="1"/>
    <col min="6150" max="6150" width="19.59765625" style="1" customWidth="1"/>
    <col min="6151" max="6151" width="20" style="1" customWidth="1"/>
    <col min="6152" max="6152" width="15.265625" style="1" customWidth="1"/>
    <col min="6153" max="6153" width="17" style="1" customWidth="1"/>
    <col min="6154" max="6154" width="19.73046875" style="1" customWidth="1"/>
    <col min="6155" max="6155" width="20.265625" style="1" customWidth="1"/>
    <col min="6156" max="6156" width="18.265625" style="1" customWidth="1"/>
    <col min="6157" max="6157" width="16.265625" style="1" customWidth="1"/>
    <col min="6158" max="6158" width="15.86328125" style="1" customWidth="1"/>
    <col min="6159" max="6159" width="17.265625" style="1" customWidth="1"/>
    <col min="6160" max="6160" width="13.59765625" style="1" customWidth="1"/>
    <col min="6161" max="6162" width="18" style="1" customWidth="1"/>
    <col min="6163" max="6163" width="18.73046875" style="1" customWidth="1"/>
    <col min="6164" max="6164" width="13.265625" style="1" customWidth="1"/>
    <col min="6165" max="6165" width="16.86328125" style="1" customWidth="1"/>
    <col min="6166" max="6166" width="13.86328125" style="1" customWidth="1"/>
    <col min="6167" max="6167" width="13.265625" style="1" customWidth="1"/>
    <col min="6168" max="6168" width="15.265625" style="1" customWidth="1"/>
    <col min="6169" max="6405" width="9" style="1"/>
    <col min="6406" max="6406" width="19.59765625" style="1" customWidth="1"/>
    <col min="6407" max="6407" width="20" style="1" customWidth="1"/>
    <col min="6408" max="6408" width="15.265625" style="1" customWidth="1"/>
    <col min="6409" max="6409" width="17" style="1" customWidth="1"/>
    <col min="6410" max="6410" width="19.73046875" style="1" customWidth="1"/>
    <col min="6411" max="6411" width="20.265625" style="1" customWidth="1"/>
    <col min="6412" max="6412" width="18.265625" style="1" customWidth="1"/>
    <col min="6413" max="6413" width="16.265625" style="1" customWidth="1"/>
    <col min="6414" max="6414" width="15.86328125" style="1" customWidth="1"/>
    <col min="6415" max="6415" width="17.265625" style="1" customWidth="1"/>
    <col min="6416" max="6416" width="13.59765625" style="1" customWidth="1"/>
    <col min="6417" max="6418" width="18" style="1" customWidth="1"/>
    <col min="6419" max="6419" width="18.73046875" style="1" customWidth="1"/>
    <col min="6420" max="6420" width="13.265625" style="1" customWidth="1"/>
    <col min="6421" max="6421" width="16.86328125" style="1" customWidth="1"/>
    <col min="6422" max="6422" width="13.86328125" style="1" customWidth="1"/>
    <col min="6423" max="6423" width="13.265625" style="1" customWidth="1"/>
    <col min="6424" max="6424" width="15.265625" style="1" customWidth="1"/>
    <col min="6425" max="6661" width="9" style="1"/>
    <col min="6662" max="6662" width="19.59765625" style="1" customWidth="1"/>
    <col min="6663" max="6663" width="20" style="1" customWidth="1"/>
    <col min="6664" max="6664" width="15.265625" style="1" customWidth="1"/>
    <col min="6665" max="6665" width="17" style="1" customWidth="1"/>
    <col min="6666" max="6666" width="19.73046875" style="1" customWidth="1"/>
    <col min="6667" max="6667" width="20.265625" style="1" customWidth="1"/>
    <col min="6668" max="6668" width="18.265625" style="1" customWidth="1"/>
    <col min="6669" max="6669" width="16.265625" style="1" customWidth="1"/>
    <col min="6670" max="6670" width="15.86328125" style="1" customWidth="1"/>
    <col min="6671" max="6671" width="17.265625" style="1" customWidth="1"/>
    <col min="6672" max="6672" width="13.59765625" style="1" customWidth="1"/>
    <col min="6673" max="6674" width="18" style="1" customWidth="1"/>
    <col min="6675" max="6675" width="18.73046875" style="1" customWidth="1"/>
    <col min="6676" max="6676" width="13.265625" style="1" customWidth="1"/>
    <col min="6677" max="6677" width="16.86328125" style="1" customWidth="1"/>
    <col min="6678" max="6678" width="13.86328125" style="1" customWidth="1"/>
    <col min="6679" max="6679" width="13.265625" style="1" customWidth="1"/>
    <col min="6680" max="6680" width="15.265625" style="1" customWidth="1"/>
    <col min="6681" max="6917" width="9" style="1"/>
    <col min="6918" max="6918" width="19.59765625" style="1" customWidth="1"/>
    <col min="6919" max="6919" width="20" style="1" customWidth="1"/>
    <col min="6920" max="6920" width="15.265625" style="1" customWidth="1"/>
    <col min="6921" max="6921" width="17" style="1" customWidth="1"/>
    <col min="6922" max="6922" width="19.73046875" style="1" customWidth="1"/>
    <col min="6923" max="6923" width="20.265625" style="1" customWidth="1"/>
    <col min="6924" max="6924" width="18.265625" style="1" customWidth="1"/>
    <col min="6925" max="6925" width="16.265625" style="1" customWidth="1"/>
    <col min="6926" max="6926" width="15.86328125" style="1" customWidth="1"/>
    <col min="6927" max="6927" width="17.265625" style="1" customWidth="1"/>
    <col min="6928" max="6928" width="13.59765625" style="1" customWidth="1"/>
    <col min="6929" max="6930" width="18" style="1" customWidth="1"/>
    <col min="6931" max="6931" width="18.73046875" style="1" customWidth="1"/>
    <col min="6932" max="6932" width="13.265625" style="1" customWidth="1"/>
    <col min="6933" max="6933" width="16.86328125" style="1" customWidth="1"/>
    <col min="6934" max="6934" width="13.86328125" style="1" customWidth="1"/>
    <col min="6935" max="6935" width="13.265625" style="1" customWidth="1"/>
    <col min="6936" max="6936" width="15.265625" style="1" customWidth="1"/>
    <col min="6937" max="7173" width="9" style="1"/>
    <col min="7174" max="7174" width="19.59765625" style="1" customWidth="1"/>
    <col min="7175" max="7175" width="20" style="1" customWidth="1"/>
    <col min="7176" max="7176" width="15.265625" style="1" customWidth="1"/>
    <col min="7177" max="7177" width="17" style="1" customWidth="1"/>
    <col min="7178" max="7178" width="19.73046875" style="1" customWidth="1"/>
    <col min="7179" max="7179" width="20.265625" style="1" customWidth="1"/>
    <col min="7180" max="7180" width="18.265625" style="1" customWidth="1"/>
    <col min="7181" max="7181" width="16.265625" style="1" customWidth="1"/>
    <col min="7182" max="7182" width="15.86328125" style="1" customWidth="1"/>
    <col min="7183" max="7183" width="17.265625" style="1" customWidth="1"/>
    <col min="7184" max="7184" width="13.59765625" style="1" customWidth="1"/>
    <col min="7185" max="7186" width="18" style="1" customWidth="1"/>
    <col min="7187" max="7187" width="18.73046875" style="1" customWidth="1"/>
    <col min="7188" max="7188" width="13.265625" style="1" customWidth="1"/>
    <col min="7189" max="7189" width="16.86328125" style="1" customWidth="1"/>
    <col min="7190" max="7190" width="13.86328125" style="1" customWidth="1"/>
    <col min="7191" max="7191" width="13.265625" style="1" customWidth="1"/>
    <col min="7192" max="7192" width="15.265625" style="1" customWidth="1"/>
    <col min="7193" max="7429" width="9" style="1"/>
    <col min="7430" max="7430" width="19.59765625" style="1" customWidth="1"/>
    <col min="7431" max="7431" width="20" style="1" customWidth="1"/>
    <col min="7432" max="7432" width="15.265625" style="1" customWidth="1"/>
    <col min="7433" max="7433" width="17" style="1" customWidth="1"/>
    <col min="7434" max="7434" width="19.73046875" style="1" customWidth="1"/>
    <col min="7435" max="7435" width="20.265625" style="1" customWidth="1"/>
    <col min="7436" max="7436" width="18.265625" style="1" customWidth="1"/>
    <col min="7437" max="7437" width="16.265625" style="1" customWidth="1"/>
    <col min="7438" max="7438" width="15.86328125" style="1" customWidth="1"/>
    <col min="7439" max="7439" width="17.265625" style="1" customWidth="1"/>
    <col min="7440" max="7440" width="13.59765625" style="1" customWidth="1"/>
    <col min="7441" max="7442" width="18" style="1" customWidth="1"/>
    <col min="7443" max="7443" width="18.73046875" style="1" customWidth="1"/>
    <col min="7444" max="7444" width="13.265625" style="1" customWidth="1"/>
    <col min="7445" max="7445" width="16.86328125" style="1" customWidth="1"/>
    <col min="7446" max="7446" width="13.86328125" style="1" customWidth="1"/>
    <col min="7447" max="7447" width="13.265625" style="1" customWidth="1"/>
    <col min="7448" max="7448" width="15.265625" style="1" customWidth="1"/>
    <col min="7449" max="7685" width="9" style="1"/>
    <col min="7686" max="7686" width="19.59765625" style="1" customWidth="1"/>
    <col min="7687" max="7687" width="20" style="1" customWidth="1"/>
    <col min="7688" max="7688" width="15.265625" style="1" customWidth="1"/>
    <col min="7689" max="7689" width="17" style="1" customWidth="1"/>
    <col min="7690" max="7690" width="19.73046875" style="1" customWidth="1"/>
    <col min="7691" max="7691" width="20.265625" style="1" customWidth="1"/>
    <col min="7692" max="7692" width="18.265625" style="1" customWidth="1"/>
    <col min="7693" max="7693" width="16.265625" style="1" customWidth="1"/>
    <col min="7694" max="7694" width="15.86328125" style="1" customWidth="1"/>
    <col min="7695" max="7695" width="17.265625" style="1" customWidth="1"/>
    <col min="7696" max="7696" width="13.59765625" style="1" customWidth="1"/>
    <col min="7697" max="7698" width="18" style="1" customWidth="1"/>
    <col min="7699" max="7699" width="18.73046875" style="1" customWidth="1"/>
    <col min="7700" max="7700" width="13.265625" style="1" customWidth="1"/>
    <col min="7701" max="7701" width="16.86328125" style="1" customWidth="1"/>
    <col min="7702" max="7702" width="13.86328125" style="1" customWidth="1"/>
    <col min="7703" max="7703" width="13.265625" style="1" customWidth="1"/>
    <col min="7704" max="7704" width="15.265625" style="1" customWidth="1"/>
    <col min="7705" max="7941" width="9" style="1"/>
    <col min="7942" max="7942" width="19.59765625" style="1" customWidth="1"/>
    <col min="7943" max="7943" width="20" style="1" customWidth="1"/>
    <col min="7944" max="7944" width="15.265625" style="1" customWidth="1"/>
    <col min="7945" max="7945" width="17" style="1" customWidth="1"/>
    <col min="7946" max="7946" width="19.73046875" style="1" customWidth="1"/>
    <col min="7947" max="7947" width="20.265625" style="1" customWidth="1"/>
    <col min="7948" max="7948" width="18.265625" style="1" customWidth="1"/>
    <col min="7949" max="7949" width="16.265625" style="1" customWidth="1"/>
    <col min="7950" max="7950" width="15.86328125" style="1" customWidth="1"/>
    <col min="7951" max="7951" width="17.265625" style="1" customWidth="1"/>
    <col min="7952" max="7952" width="13.59765625" style="1" customWidth="1"/>
    <col min="7953" max="7954" width="18" style="1" customWidth="1"/>
    <col min="7955" max="7955" width="18.73046875" style="1" customWidth="1"/>
    <col min="7956" max="7956" width="13.265625" style="1" customWidth="1"/>
    <col min="7957" max="7957" width="16.86328125" style="1" customWidth="1"/>
    <col min="7958" max="7958" width="13.86328125" style="1" customWidth="1"/>
    <col min="7959" max="7959" width="13.265625" style="1" customWidth="1"/>
    <col min="7960" max="7960" width="15.265625" style="1" customWidth="1"/>
    <col min="7961" max="8197" width="9" style="1"/>
    <col min="8198" max="8198" width="19.59765625" style="1" customWidth="1"/>
    <col min="8199" max="8199" width="20" style="1" customWidth="1"/>
    <col min="8200" max="8200" width="15.265625" style="1" customWidth="1"/>
    <col min="8201" max="8201" width="17" style="1" customWidth="1"/>
    <col min="8202" max="8202" width="19.73046875" style="1" customWidth="1"/>
    <col min="8203" max="8203" width="20.265625" style="1" customWidth="1"/>
    <col min="8204" max="8204" width="18.265625" style="1" customWidth="1"/>
    <col min="8205" max="8205" width="16.265625" style="1" customWidth="1"/>
    <col min="8206" max="8206" width="15.86328125" style="1" customWidth="1"/>
    <col min="8207" max="8207" width="17.265625" style="1" customWidth="1"/>
    <col min="8208" max="8208" width="13.59765625" style="1" customWidth="1"/>
    <col min="8209" max="8210" width="18" style="1" customWidth="1"/>
    <col min="8211" max="8211" width="18.73046875" style="1" customWidth="1"/>
    <col min="8212" max="8212" width="13.265625" style="1" customWidth="1"/>
    <col min="8213" max="8213" width="16.86328125" style="1" customWidth="1"/>
    <col min="8214" max="8214" width="13.86328125" style="1" customWidth="1"/>
    <col min="8215" max="8215" width="13.265625" style="1" customWidth="1"/>
    <col min="8216" max="8216" width="15.265625" style="1" customWidth="1"/>
    <col min="8217" max="8453" width="9" style="1"/>
    <col min="8454" max="8454" width="19.59765625" style="1" customWidth="1"/>
    <col min="8455" max="8455" width="20" style="1" customWidth="1"/>
    <col min="8456" max="8456" width="15.265625" style="1" customWidth="1"/>
    <col min="8457" max="8457" width="17" style="1" customWidth="1"/>
    <col min="8458" max="8458" width="19.73046875" style="1" customWidth="1"/>
    <col min="8459" max="8459" width="20.265625" style="1" customWidth="1"/>
    <col min="8460" max="8460" width="18.265625" style="1" customWidth="1"/>
    <col min="8461" max="8461" width="16.265625" style="1" customWidth="1"/>
    <col min="8462" max="8462" width="15.86328125" style="1" customWidth="1"/>
    <col min="8463" max="8463" width="17.265625" style="1" customWidth="1"/>
    <col min="8464" max="8464" width="13.59765625" style="1" customWidth="1"/>
    <col min="8465" max="8466" width="18" style="1" customWidth="1"/>
    <col min="8467" max="8467" width="18.73046875" style="1" customWidth="1"/>
    <col min="8468" max="8468" width="13.265625" style="1" customWidth="1"/>
    <col min="8469" max="8469" width="16.86328125" style="1" customWidth="1"/>
    <col min="8470" max="8470" width="13.86328125" style="1" customWidth="1"/>
    <col min="8471" max="8471" width="13.265625" style="1" customWidth="1"/>
    <col min="8472" max="8472" width="15.265625" style="1" customWidth="1"/>
    <col min="8473" max="8709" width="9" style="1"/>
    <col min="8710" max="8710" width="19.59765625" style="1" customWidth="1"/>
    <col min="8711" max="8711" width="20" style="1" customWidth="1"/>
    <col min="8712" max="8712" width="15.265625" style="1" customWidth="1"/>
    <col min="8713" max="8713" width="17" style="1" customWidth="1"/>
    <col min="8714" max="8714" width="19.73046875" style="1" customWidth="1"/>
    <col min="8715" max="8715" width="20.265625" style="1" customWidth="1"/>
    <col min="8716" max="8716" width="18.265625" style="1" customWidth="1"/>
    <col min="8717" max="8717" width="16.265625" style="1" customWidth="1"/>
    <col min="8718" max="8718" width="15.86328125" style="1" customWidth="1"/>
    <col min="8719" max="8719" width="17.265625" style="1" customWidth="1"/>
    <col min="8720" max="8720" width="13.59765625" style="1" customWidth="1"/>
    <col min="8721" max="8722" width="18" style="1" customWidth="1"/>
    <col min="8723" max="8723" width="18.73046875" style="1" customWidth="1"/>
    <col min="8724" max="8724" width="13.265625" style="1" customWidth="1"/>
    <col min="8725" max="8725" width="16.86328125" style="1" customWidth="1"/>
    <col min="8726" max="8726" width="13.86328125" style="1" customWidth="1"/>
    <col min="8727" max="8727" width="13.265625" style="1" customWidth="1"/>
    <col min="8728" max="8728" width="15.265625" style="1" customWidth="1"/>
    <col min="8729" max="8965" width="9" style="1"/>
    <col min="8966" max="8966" width="19.59765625" style="1" customWidth="1"/>
    <col min="8967" max="8967" width="20" style="1" customWidth="1"/>
    <col min="8968" max="8968" width="15.265625" style="1" customWidth="1"/>
    <col min="8969" max="8969" width="17" style="1" customWidth="1"/>
    <col min="8970" max="8970" width="19.73046875" style="1" customWidth="1"/>
    <col min="8971" max="8971" width="20.265625" style="1" customWidth="1"/>
    <col min="8972" max="8972" width="18.265625" style="1" customWidth="1"/>
    <col min="8973" max="8973" width="16.265625" style="1" customWidth="1"/>
    <col min="8974" max="8974" width="15.86328125" style="1" customWidth="1"/>
    <col min="8975" max="8975" width="17.265625" style="1" customWidth="1"/>
    <col min="8976" max="8976" width="13.59765625" style="1" customWidth="1"/>
    <col min="8977" max="8978" width="18" style="1" customWidth="1"/>
    <col min="8979" max="8979" width="18.73046875" style="1" customWidth="1"/>
    <col min="8980" max="8980" width="13.265625" style="1" customWidth="1"/>
    <col min="8981" max="8981" width="16.86328125" style="1" customWidth="1"/>
    <col min="8982" max="8982" width="13.86328125" style="1" customWidth="1"/>
    <col min="8983" max="8983" width="13.265625" style="1" customWidth="1"/>
    <col min="8984" max="8984" width="15.265625" style="1" customWidth="1"/>
    <col min="8985" max="9221" width="9" style="1"/>
    <col min="9222" max="9222" width="19.59765625" style="1" customWidth="1"/>
    <col min="9223" max="9223" width="20" style="1" customWidth="1"/>
    <col min="9224" max="9224" width="15.265625" style="1" customWidth="1"/>
    <col min="9225" max="9225" width="17" style="1" customWidth="1"/>
    <col min="9226" max="9226" width="19.73046875" style="1" customWidth="1"/>
    <col min="9227" max="9227" width="20.265625" style="1" customWidth="1"/>
    <col min="9228" max="9228" width="18.265625" style="1" customWidth="1"/>
    <col min="9229" max="9229" width="16.265625" style="1" customWidth="1"/>
    <col min="9230" max="9230" width="15.86328125" style="1" customWidth="1"/>
    <col min="9231" max="9231" width="17.265625" style="1" customWidth="1"/>
    <col min="9232" max="9232" width="13.59765625" style="1" customWidth="1"/>
    <col min="9233" max="9234" width="18" style="1" customWidth="1"/>
    <col min="9235" max="9235" width="18.73046875" style="1" customWidth="1"/>
    <col min="9236" max="9236" width="13.265625" style="1" customWidth="1"/>
    <col min="9237" max="9237" width="16.86328125" style="1" customWidth="1"/>
    <col min="9238" max="9238" width="13.86328125" style="1" customWidth="1"/>
    <col min="9239" max="9239" width="13.265625" style="1" customWidth="1"/>
    <col min="9240" max="9240" width="15.265625" style="1" customWidth="1"/>
    <col min="9241" max="9477" width="9" style="1"/>
    <col min="9478" max="9478" width="19.59765625" style="1" customWidth="1"/>
    <col min="9479" max="9479" width="20" style="1" customWidth="1"/>
    <col min="9480" max="9480" width="15.265625" style="1" customWidth="1"/>
    <col min="9481" max="9481" width="17" style="1" customWidth="1"/>
    <col min="9482" max="9482" width="19.73046875" style="1" customWidth="1"/>
    <col min="9483" max="9483" width="20.265625" style="1" customWidth="1"/>
    <col min="9484" max="9484" width="18.265625" style="1" customWidth="1"/>
    <col min="9485" max="9485" width="16.265625" style="1" customWidth="1"/>
    <col min="9486" max="9486" width="15.86328125" style="1" customWidth="1"/>
    <col min="9487" max="9487" width="17.265625" style="1" customWidth="1"/>
    <col min="9488" max="9488" width="13.59765625" style="1" customWidth="1"/>
    <col min="9489" max="9490" width="18" style="1" customWidth="1"/>
    <col min="9491" max="9491" width="18.73046875" style="1" customWidth="1"/>
    <col min="9492" max="9492" width="13.265625" style="1" customWidth="1"/>
    <col min="9493" max="9493" width="16.86328125" style="1" customWidth="1"/>
    <col min="9494" max="9494" width="13.86328125" style="1" customWidth="1"/>
    <col min="9495" max="9495" width="13.265625" style="1" customWidth="1"/>
    <col min="9496" max="9496" width="15.265625" style="1" customWidth="1"/>
    <col min="9497" max="9733" width="9" style="1"/>
    <col min="9734" max="9734" width="19.59765625" style="1" customWidth="1"/>
    <col min="9735" max="9735" width="20" style="1" customWidth="1"/>
    <col min="9736" max="9736" width="15.265625" style="1" customWidth="1"/>
    <col min="9737" max="9737" width="17" style="1" customWidth="1"/>
    <col min="9738" max="9738" width="19.73046875" style="1" customWidth="1"/>
    <col min="9739" max="9739" width="20.265625" style="1" customWidth="1"/>
    <col min="9740" max="9740" width="18.265625" style="1" customWidth="1"/>
    <col min="9741" max="9741" width="16.265625" style="1" customWidth="1"/>
    <col min="9742" max="9742" width="15.86328125" style="1" customWidth="1"/>
    <col min="9743" max="9743" width="17.265625" style="1" customWidth="1"/>
    <col min="9744" max="9744" width="13.59765625" style="1" customWidth="1"/>
    <col min="9745" max="9746" width="18" style="1" customWidth="1"/>
    <col min="9747" max="9747" width="18.73046875" style="1" customWidth="1"/>
    <col min="9748" max="9748" width="13.265625" style="1" customWidth="1"/>
    <col min="9749" max="9749" width="16.86328125" style="1" customWidth="1"/>
    <col min="9750" max="9750" width="13.86328125" style="1" customWidth="1"/>
    <col min="9751" max="9751" width="13.265625" style="1" customWidth="1"/>
    <col min="9752" max="9752" width="15.265625" style="1" customWidth="1"/>
    <col min="9753" max="9989" width="9" style="1"/>
    <col min="9990" max="9990" width="19.59765625" style="1" customWidth="1"/>
    <col min="9991" max="9991" width="20" style="1" customWidth="1"/>
    <col min="9992" max="9992" width="15.265625" style="1" customWidth="1"/>
    <col min="9993" max="9993" width="17" style="1" customWidth="1"/>
    <col min="9994" max="9994" width="19.73046875" style="1" customWidth="1"/>
    <col min="9995" max="9995" width="20.265625" style="1" customWidth="1"/>
    <col min="9996" max="9996" width="18.265625" style="1" customWidth="1"/>
    <col min="9997" max="9997" width="16.265625" style="1" customWidth="1"/>
    <col min="9998" max="9998" width="15.86328125" style="1" customWidth="1"/>
    <col min="9999" max="9999" width="17.265625" style="1" customWidth="1"/>
    <col min="10000" max="10000" width="13.59765625" style="1" customWidth="1"/>
    <col min="10001" max="10002" width="18" style="1" customWidth="1"/>
    <col min="10003" max="10003" width="18.73046875" style="1" customWidth="1"/>
    <col min="10004" max="10004" width="13.265625" style="1" customWidth="1"/>
    <col min="10005" max="10005" width="16.86328125" style="1" customWidth="1"/>
    <col min="10006" max="10006" width="13.86328125" style="1" customWidth="1"/>
    <col min="10007" max="10007" width="13.265625" style="1" customWidth="1"/>
    <col min="10008" max="10008" width="15.265625" style="1" customWidth="1"/>
    <col min="10009" max="10245" width="9" style="1"/>
    <col min="10246" max="10246" width="19.59765625" style="1" customWidth="1"/>
    <col min="10247" max="10247" width="20" style="1" customWidth="1"/>
    <col min="10248" max="10248" width="15.265625" style="1" customWidth="1"/>
    <col min="10249" max="10249" width="17" style="1" customWidth="1"/>
    <col min="10250" max="10250" width="19.73046875" style="1" customWidth="1"/>
    <col min="10251" max="10251" width="20.265625" style="1" customWidth="1"/>
    <col min="10252" max="10252" width="18.265625" style="1" customWidth="1"/>
    <col min="10253" max="10253" width="16.265625" style="1" customWidth="1"/>
    <col min="10254" max="10254" width="15.86328125" style="1" customWidth="1"/>
    <col min="10255" max="10255" width="17.265625" style="1" customWidth="1"/>
    <col min="10256" max="10256" width="13.59765625" style="1" customWidth="1"/>
    <col min="10257" max="10258" width="18" style="1" customWidth="1"/>
    <col min="10259" max="10259" width="18.73046875" style="1" customWidth="1"/>
    <col min="10260" max="10260" width="13.265625" style="1" customWidth="1"/>
    <col min="10261" max="10261" width="16.86328125" style="1" customWidth="1"/>
    <col min="10262" max="10262" width="13.86328125" style="1" customWidth="1"/>
    <col min="10263" max="10263" width="13.265625" style="1" customWidth="1"/>
    <col min="10264" max="10264" width="15.265625" style="1" customWidth="1"/>
    <col min="10265" max="10501" width="9" style="1"/>
    <col min="10502" max="10502" width="19.59765625" style="1" customWidth="1"/>
    <col min="10503" max="10503" width="20" style="1" customWidth="1"/>
    <col min="10504" max="10504" width="15.265625" style="1" customWidth="1"/>
    <col min="10505" max="10505" width="17" style="1" customWidth="1"/>
    <col min="10506" max="10506" width="19.73046875" style="1" customWidth="1"/>
    <col min="10507" max="10507" width="20.265625" style="1" customWidth="1"/>
    <col min="10508" max="10508" width="18.265625" style="1" customWidth="1"/>
    <col min="10509" max="10509" width="16.265625" style="1" customWidth="1"/>
    <col min="10510" max="10510" width="15.86328125" style="1" customWidth="1"/>
    <col min="10511" max="10511" width="17.265625" style="1" customWidth="1"/>
    <col min="10512" max="10512" width="13.59765625" style="1" customWidth="1"/>
    <col min="10513" max="10514" width="18" style="1" customWidth="1"/>
    <col min="10515" max="10515" width="18.73046875" style="1" customWidth="1"/>
    <col min="10516" max="10516" width="13.265625" style="1" customWidth="1"/>
    <col min="10517" max="10517" width="16.86328125" style="1" customWidth="1"/>
    <col min="10518" max="10518" width="13.86328125" style="1" customWidth="1"/>
    <col min="10519" max="10519" width="13.265625" style="1" customWidth="1"/>
    <col min="10520" max="10520" width="15.265625" style="1" customWidth="1"/>
    <col min="10521" max="10757" width="9" style="1"/>
    <col min="10758" max="10758" width="19.59765625" style="1" customWidth="1"/>
    <col min="10759" max="10759" width="20" style="1" customWidth="1"/>
    <col min="10760" max="10760" width="15.265625" style="1" customWidth="1"/>
    <col min="10761" max="10761" width="17" style="1" customWidth="1"/>
    <col min="10762" max="10762" width="19.73046875" style="1" customWidth="1"/>
    <col min="10763" max="10763" width="20.265625" style="1" customWidth="1"/>
    <col min="10764" max="10764" width="18.265625" style="1" customWidth="1"/>
    <col min="10765" max="10765" width="16.265625" style="1" customWidth="1"/>
    <col min="10766" max="10766" width="15.86328125" style="1" customWidth="1"/>
    <col min="10767" max="10767" width="17.265625" style="1" customWidth="1"/>
    <col min="10768" max="10768" width="13.59765625" style="1" customWidth="1"/>
    <col min="10769" max="10770" width="18" style="1" customWidth="1"/>
    <col min="10771" max="10771" width="18.73046875" style="1" customWidth="1"/>
    <col min="10772" max="10772" width="13.265625" style="1" customWidth="1"/>
    <col min="10773" max="10773" width="16.86328125" style="1" customWidth="1"/>
    <col min="10774" max="10774" width="13.86328125" style="1" customWidth="1"/>
    <col min="10775" max="10775" width="13.265625" style="1" customWidth="1"/>
    <col min="10776" max="10776" width="15.265625" style="1" customWidth="1"/>
    <col min="10777" max="11013" width="9" style="1"/>
    <col min="11014" max="11014" width="19.59765625" style="1" customWidth="1"/>
    <col min="11015" max="11015" width="20" style="1" customWidth="1"/>
    <col min="11016" max="11016" width="15.265625" style="1" customWidth="1"/>
    <col min="11017" max="11017" width="17" style="1" customWidth="1"/>
    <col min="11018" max="11018" width="19.73046875" style="1" customWidth="1"/>
    <col min="11019" max="11019" width="20.265625" style="1" customWidth="1"/>
    <col min="11020" max="11020" width="18.265625" style="1" customWidth="1"/>
    <col min="11021" max="11021" width="16.265625" style="1" customWidth="1"/>
    <col min="11022" max="11022" width="15.86328125" style="1" customWidth="1"/>
    <col min="11023" max="11023" width="17.265625" style="1" customWidth="1"/>
    <col min="11024" max="11024" width="13.59765625" style="1" customWidth="1"/>
    <col min="11025" max="11026" width="18" style="1" customWidth="1"/>
    <col min="11027" max="11027" width="18.73046875" style="1" customWidth="1"/>
    <col min="11028" max="11028" width="13.265625" style="1" customWidth="1"/>
    <col min="11029" max="11029" width="16.86328125" style="1" customWidth="1"/>
    <col min="11030" max="11030" width="13.86328125" style="1" customWidth="1"/>
    <col min="11031" max="11031" width="13.265625" style="1" customWidth="1"/>
    <col min="11032" max="11032" width="15.265625" style="1" customWidth="1"/>
    <col min="11033" max="11269" width="9" style="1"/>
    <col min="11270" max="11270" width="19.59765625" style="1" customWidth="1"/>
    <col min="11271" max="11271" width="20" style="1" customWidth="1"/>
    <col min="11272" max="11272" width="15.265625" style="1" customWidth="1"/>
    <col min="11273" max="11273" width="17" style="1" customWidth="1"/>
    <col min="11274" max="11274" width="19.73046875" style="1" customWidth="1"/>
    <col min="11275" max="11275" width="20.265625" style="1" customWidth="1"/>
    <col min="11276" max="11276" width="18.265625" style="1" customWidth="1"/>
    <col min="11277" max="11277" width="16.265625" style="1" customWidth="1"/>
    <col min="11278" max="11278" width="15.86328125" style="1" customWidth="1"/>
    <col min="11279" max="11279" width="17.265625" style="1" customWidth="1"/>
    <col min="11280" max="11280" width="13.59765625" style="1" customWidth="1"/>
    <col min="11281" max="11282" width="18" style="1" customWidth="1"/>
    <col min="11283" max="11283" width="18.73046875" style="1" customWidth="1"/>
    <col min="11284" max="11284" width="13.265625" style="1" customWidth="1"/>
    <col min="11285" max="11285" width="16.86328125" style="1" customWidth="1"/>
    <col min="11286" max="11286" width="13.86328125" style="1" customWidth="1"/>
    <col min="11287" max="11287" width="13.265625" style="1" customWidth="1"/>
    <col min="11288" max="11288" width="15.265625" style="1" customWidth="1"/>
    <col min="11289" max="11525" width="9" style="1"/>
    <col min="11526" max="11526" width="19.59765625" style="1" customWidth="1"/>
    <col min="11527" max="11527" width="20" style="1" customWidth="1"/>
    <col min="11528" max="11528" width="15.265625" style="1" customWidth="1"/>
    <col min="11529" max="11529" width="17" style="1" customWidth="1"/>
    <col min="11530" max="11530" width="19.73046875" style="1" customWidth="1"/>
    <col min="11531" max="11531" width="20.265625" style="1" customWidth="1"/>
    <col min="11532" max="11532" width="18.265625" style="1" customWidth="1"/>
    <col min="11533" max="11533" width="16.265625" style="1" customWidth="1"/>
    <col min="11534" max="11534" width="15.86328125" style="1" customWidth="1"/>
    <col min="11535" max="11535" width="17.265625" style="1" customWidth="1"/>
    <col min="11536" max="11536" width="13.59765625" style="1" customWidth="1"/>
    <col min="11537" max="11538" width="18" style="1" customWidth="1"/>
    <col min="11539" max="11539" width="18.73046875" style="1" customWidth="1"/>
    <col min="11540" max="11540" width="13.265625" style="1" customWidth="1"/>
    <col min="11541" max="11541" width="16.86328125" style="1" customWidth="1"/>
    <col min="11542" max="11542" width="13.86328125" style="1" customWidth="1"/>
    <col min="11543" max="11543" width="13.265625" style="1" customWidth="1"/>
    <col min="11544" max="11544" width="15.265625" style="1" customWidth="1"/>
    <col min="11545" max="11781" width="9" style="1"/>
    <col min="11782" max="11782" width="19.59765625" style="1" customWidth="1"/>
    <col min="11783" max="11783" width="20" style="1" customWidth="1"/>
    <col min="11784" max="11784" width="15.265625" style="1" customWidth="1"/>
    <col min="11785" max="11785" width="17" style="1" customWidth="1"/>
    <col min="11786" max="11786" width="19.73046875" style="1" customWidth="1"/>
    <col min="11787" max="11787" width="20.265625" style="1" customWidth="1"/>
    <col min="11788" max="11788" width="18.265625" style="1" customWidth="1"/>
    <col min="11789" max="11789" width="16.265625" style="1" customWidth="1"/>
    <col min="11790" max="11790" width="15.86328125" style="1" customWidth="1"/>
    <col min="11791" max="11791" width="17.265625" style="1" customWidth="1"/>
    <col min="11792" max="11792" width="13.59765625" style="1" customWidth="1"/>
    <col min="11793" max="11794" width="18" style="1" customWidth="1"/>
    <col min="11795" max="11795" width="18.73046875" style="1" customWidth="1"/>
    <col min="11796" max="11796" width="13.265625" style="1" customWidth="1"/>
    <col min="11797" max="11797" width="16.86328125" style="1" customWidth="1"/>
    <col min="11798" max="11798" width="13.86328125" style="1" customWidth="1"/>
    <col min="11799" max="11799" width="13.265625" style="1" customWidth="1"/>
    <col min="11800" max="11800" width="15.265625" style="1" customWidth="1"/>
    <col min="11801" max="12037" width="9" style="1"/>
    <col min="12038" max="12038" width="19.59765625" style="1" customWidth="1"/>
    <col min="12039" max="12039" width="20" style="1" customWidth="1"/>
    <col min="12040" max="12040" width="15.265625" style="1" customWidth="1"/>
    <col min="12041" max="12041" width="17" style="1" customWidth="1"/>
    <col min="12042" max="12042" width="19.73046875" style="1" customWidth="1"/>
    <col min="12043" max="12043" width="20.265625" style="1" customWidth="1"/>
    <col min="12044" max="12044" width="18.265625" style="1" customWidth="1"/>
    <col min="12045" max="12045" width="16.265625" style="1" customWidth="1"/>
    <col min="12046" max="12046" width="15.86328125" style="1" customWidth="1"/>
    <col min="12047" max="12047" width="17.265625" style="1" customWidth="1"/>
    <col min="12048" max="12048" width="13.59765625" style="1" customWidth="1"/>
    <col min="12049" max="12050" width="18" style="1" customWidth="1"/>
    <col min="12051" max="12051" width="18.73046875" style="1" customWidth="1"/>
    <col min="12052" max="12052" width="13.265625" style="1" customWidth="1"/>
    <col min="12053" max="12053" width="16.86328125" style="1" customWidth="1"/>
    <col min="12054" max="12054" width="13.86328125" style="1" customWidth="1"/>
    <col min="12055" max="12055" width="13.265625" style="1" customWidth="1"/>
    <col min="12056" max="12056" width="15.265625" style="1" customWidth="1"/>
    <col min="12057" max="12293" width="9" style="1"/>
    <col min="12294" max="12294" width="19.59765625" style="1" customWidth="1"/>
    <col min="12295" max="12295" width="20" style="1" customWidth="1"/>
    <col min="12296" max="12296" width="15.265625" style="1" customWidth="1"/>
    <col min="12297" max="12297" width="17" style="1" customWidth="1"/>
    <col min="12298" max="12298" width="19.73046875" style="1" customWidth="1"/>
    <col min="12299" max="12299" width="20.265625" style="1" customWidth="1"/>
    <col min="12300" max="12300" width="18.265625" style="1" customWidth="1"/>
    <col min="12301" max="12301" width="16.265625" style="1" customWidth="1"/>
    <col min="12302" max="12302" width="15.86328125" style="1" customWidth="1"/>
    <col min="12303" max="12303" width="17.265625" style="1" customWidth="1"/>
    <col min="12304" max="12304" width="13.59765625" style="1" customWidth="1"/>
    <col min="12305" max="12306" width="18" style="1" customWidth="1"/>
    <col min="12307" max="12307" width="18.73046875" style="1" customWidth="1"/>
    <col min="12308" max="12308" width="13.265625" style="1" customWidth="1"/>
    <col min="12309" max="12309" width="16.86328125" style="1" customWidth="1"/>
    <col min="12310" max="12310" width="13.86328125" style="1" customWidth="1"/>
    <col min="12311" max="12311" width="13.265625" style="1" customWidth="1"/>
    <col min="12312" max="12312" width="15.265625" style="1" customWidth="1"/>
    <col min="12313" max="12549" width="9" style="1"/>
    <col min="12550" max="12550" width="19.59765625" style="1" customWidth="1"/>
    <col min="12551" max="12551" width="20" style="1" customWidth="1"/>
    <col min="12552" max="12552" width="15.265625" style="1" customWidth="1"/>
    <col min="12553" max="12553" width="17" style="1" customWidth="1"/>
    <col min="12554" max="12554" width="19.73046875" style="1" customWidth="1"/>
    <col min="12555" max="12555" width="20.265625" style="1" customWidth="1"/>
    <col min="12556" max="12556" width="18.265625" style="1" customWidth="1"/>
    <col min="12557" max="12557" width="16.265625" style="1" customWidth="1"/>
    <col min="12558" max="12558" width="15.86328125" style="1" customWidth="1"/>
    <col min="12559" max="12559" width="17.265625" style="1" customWidth="1"/>
    <col min="12560" max="12560" width="13.59765625" style="1" customWidth="1"/>
    <col min="12561" max="12562" width="18" style="1" customWidth="1"/>
    <col min="12563" max="12563" width="18.73046875" style="1" customWidth="1"/>
    <col min="12564" max="12564" width="13.265625" style="1" customWidth="1"/>
    <col min="12565" max="12565" width="16.86328125" style="1" customWidth="1"/>
    <col min="12566" max="12566" width="13.86328125" style="1" customWidth="1"/>
    <col min="12567" max="12567" width="13.265625" style="1" customWidth="1"/>
    <col min="12568" max="12568" width="15.265625" style="1" customWidth="1"/>
    <col min="12569" max="12805" width="9" style="1"/>
    <col min="12806" max="12806" width="19.59765625" style="1" customWidth="1"/>
    <col min="12807" max="12807" width="20" style="1" customWidth="1"/>
    <col min="12808" max="12808" width="15.265625" style="1" customWidth="1"/>
    <col min="12809" max="12809" width="17" style="1" customWidth="1"/>
    <col min="12810" max="12810" width="19.73046875" style="1" customWidth="1"/>
    <col min="12811" max="12811" width="20.265625" style="1" customWidth="1"/>
    <col min="12812" max="12812" width="18.265625" style="1" customWidth="1"/>
    <col min="12813" max="12813" width="16.265625" style="1" customWidth="1"/>
    <col min="12814" max="12814" width="15.86328125" style="1" customWidth="1"/>
    <col min="12815" max="12815" width="17.265625" style="1" customWidth="1"/>
    <col min="12816" max="12816" width="13.59765625" style="1" customWidth="1"/>
    <col min="12817" max="12818" width="18" style="1" customWidth="1"/>
    <col min="12819" max="12819" width="18.73046875" style="1" customWidth="1"/>
    <col min="12820" max="12820" width="13.265625" style="1" customWidth="1"/>
    <col min="12821" max="12821" width="16.86328125" style="1" customWidth="1"/>
    <col min="12822" max="12822" width="13.86328125" style="1" customWidth="1"/>
    <col min="12823" max="12823" width="13.265625" style="1" customWidth="1"/>
    <col min="12824" max="12824" width="15.265625" style="1" customWidth="1"/>
    <col min="12825" max="13061" width="9" style="1"/>
    <col min="13062" max="13062" width="19.59765625" style="1" customWidth="1"/>
    <col min="13063" max="13063" width="20" style="1" customWidth="1"/>
    <col min="13064" max="13064" width="15.265625" style="1" customWidth="1"/>
    <col min="13065" max="13065" width="17" style="1" customWidth="1"/>
    <col min="13066" max="13066" width="19.73046875" style="1" customWidth="1"/>
    <col min="13067" max="13067" width="20.265625" style="1" customWidth="1"/>
    <col min="13068" max="13068" width="18.265625" style="1" customWidth="1"/>
    <col min="13069" max="13069" width="16.265625" style="1" customWidth="1"/>
    <col min="13070" max="13070" width="15.86328125" style="1" customWidth="1"/>
    <col min="13071" max="13071" width="17.265625" style="1" customWidth="1"/>
    <col min="13072" max="13072" width="13.59765625" style="1" customWidth="1"/>
    <col min="13073" max="13074" width="18" style="1" customWidth="1"/>
    <col min="13075" max="13075" width="18.73046875" style="1" customWidth="1"/>
    <col min="13076" max="13076" width="13.265625" style="1" customWidth="1"/>
    <col min="13077" max="13077" width="16.86328125" style="1" customWidth="1"/>
    <col min="13078" max="13078" width="13.86328125" style="1" customWidth="1"/>
    <col min="13079" max="13079" width="13.265625" style="1" customWidth="1"/>
    <col min="13080" max="13080" width="15.265625" style="1" customWidth="1"/>
    <col min="13081" max="13317" width="9" style="1"/>
    <col min="13318" max="13318" width="19.59765625" style="1" customWidth="1"/>
    <col min="13319" max="13319" width="20" style="1" customWidth="1"/>
    <col min="13320" max="13320" width="15.265625" style="1" customWidth="1"/>
    <col min="13321" max="13321" width="17" style="1" customWidth="1"/>
    <col min="13322" max="13322" width="19.73046875" style="1" customWidth="1"/>
    <col min="13323" max="13323" width="20.265625" style="1" customWidth="1"/>
    <col min="13324" max="13324" width="18.265625" style="1" customWidth="1"/>
    <col min="13325" max="13325" width="16.265625" style="1" customWidth="1"/>
    <col min="13326" max="13326" width="15.86328125" style="1" customWidth="1"/>
    <col min="13327" max="13327" width="17.265625" style="1" customWidth="1"/>
    <col min="13328" max="13328" width="13.59765625" style="1" customWidth="1"/>
    <col min="13329" max="13330" width="18" style="1" customWidth="1"/>
    <col min="13331" max="13331" width="18.73046875" style="1" customWidth="1"/>
    <col min="13332" max="13332" width="13.265625" style="1" customWidth="1"/>
    <col min="13333" max="13333" width="16.86328125" style="1" customWidth="1"/>
    <col min="13334" max="13334" width="13.86328125" style="1" customWidth="1"/>
    <col min="13335" max="13335" width="13.265625" style="1" customWidth="1"/>
    <col min="13336" max="13336" width="15.265625" style="1" customWidth="1"/>
    <col min="13337" max="13573" width="9" style="1"/>
    <col min="13574" max="13574" width="19.59765625" style="1" customWidth="1"/>
    <col min="13575" max="13575" width="20" style="1" customWidth="1"/>
    <col min="13576" max="13576" width="15.265625" style="1" customWidth="1"/>
    <col min="13577" max="13577" width="17" style="1" customWidth="1"/>
    <col min="13578" max="13578" width="19.73046875" style="1" customWidth="1"/>
    <col min="13579" max="13579" width="20.265625" style="1" customWidth="1"/>
    <col min="13580" max="13580" width="18.265625" style="1" customWidth="1"/>
    <col min="13581" max="13581" width="16.265625" style="1" customWidth="1"/>
    <col min="13582" max="13582" width="15.86328125" style="1" customWidth="1"/>
    <col min="13583" max="13583" width="17.265625" style="1" customWidth="1"/>
    <col min="13584" max="13584" width="13.59765625" style="1" customWidth="1"/>
    <col min="13585" max="13586" width="18" style="1" customWidth="1"/>
    <col min="13587" max="13587" width="18.73046875" style="1" customWidth="1"/>
    <col min="13588" max="13588" width="13.265625" style="1" customWidth="1"/>
    <col min="13589" max="13589" width="16.86328125" style="1" customWidth="1"/>
    <col min="13590" max="13590" width="13.86328125" style="1" customWidth="1"/>
    <col min="13591" max="13591" width="13.265625" style="1" customWidth="1"/>
    <col min="13592" max="13592" width="15.265625" style="1" customWidth="1"/>
    <col min="13593" max="13829" width="9" style="1"/>
    <col min="13830" max="13830" width="19.59765625" style="1" customWidth="1"/>
    <col min="13831" max="13831" width="20" style="1" customWidth="1"/>
    <col min="13832" max="13832" width="15.265625" style="1" customWidth="1"/>
    <col min="13833" max="13833" width="17" style="1" customWidth="1"/>
    <col min="13834" max="13834" width="19.73046875" style="1" customWidth="1"/>
    <col min="13835" max="13835" width="20.265625" style="1" customWidth="1"/>
    <col min="13836" max="13836" width="18.265625" style="1" customWidth="1"/>
    <col min="13837" max="13837" width="16.265625" style="1" customWidth="1"/>
    <col min="13838" max="13838" width="15.86328125" style="1" customWidth="1"/>
    <col min="13839" max="13839" width="17.265625" style="1" customWidth="1"/>
    <col min="13840" max="13840" width="13.59765625" style="1" customWidth="1"/>
    <col min="13841" max="13842" width="18" style="1" customWidth="1"/>
    <col min="13843" max="13843" width="18.73046875" style="1" customWidth="1"/>
    <col min="13844" max="13844" width="13.265625" style="1" customWidth="1"/>
    <col min="13845" max="13845" width="16.86328125" style="1" customWidth="1"/>
    <col min="13846" max="13846" width="13.86328125" style="1" customWidth="1"/>
    <col min="13847" max="13847" width="13.265625" style="1" customWidth="1"/>
    <col min="13848" max="13848" width="15.265625" style="1" customWidth="1"/>
    <col min="13849" max="14085" width="9" style="1"/>
    <col min="14086" max="14086" width="19.59765625" style="1" customWidth="1"/>
    <col min="14087" max="14087" width="20" style="1" customWidth="1"/>
    <col min="14088" max="14088" width="15.265625" style="1" customWidth="1"/>
    <col min="14089" max="14089" width="17" style="1" customWidth="1"/>
    <col min="14090" max="14090" width="19.73046875" style="1" customWidth="1"/>
    <col min="14091" max="14091" width="20.265625" style="1" customWidth="1"/>
    <col min="14092" max="14092" width="18.265625" style="1" customWidth="1"/>
    <col min="14093" max="14093" width="16.265625" style="1" customWidth="1"/>
    <col min="14094" max="14094" width="15.86328125" style="1" customWidth="1"/>
    <col min="14095" max="14095" width="17.265625" style="1" customWidth="1"/>
    <col min="14096" max="14096" width="13.59765625" style="1" customWidth="1"/>
    <col min="14097" max="14098" width="18" style="1" customWidth="1"/>
    <col min="14099" max="14099" width="18.73046875" style="1" customWidth="1"/>
    <col min="14100" max="14100" width="13.265625" style="1" customWidth="1"/>
    <col min="14101" max="14101" width="16.86328125" style="1" customWidth="1"/>
    <col min="14102" max="14102" width="13.86328125" style="1" customWidth="1"/>
    <col min="14103" max="14103" width="13.265625" style="1" customWidth="1"/>
    <col min="14104" max="14104" width="15.265625" style="1" customWidth="1"/>
    <col min="14105" max="14341" width="9" style="1"/>
    <col min="14342" max="14342" width="19.59765625" style="1" customWidth="1"/>
    <col min="14343" max="14343" width="20" style="1" customWidth="1"/>
    <col min="14344" max="14344" width="15.265625" style="1" customWidth="1"/>
    <col min="14345" max="14345" width="17" style="1" customWidth="1"/>
    <col min="14346" max="14346" width="19.73046875" style="1" customWidth="1"/>
    <col min="14347" max="14347" width="20.265625" style="1" customWidth="1"/>
    <col min="14348" max="14348" width="18.265625" style="1" customWidth="1"/>
    <col min="14349" max="14349" width="16.265625" style="1" customWidth="1"/>
    <col min="14350" max="14350" width="15.86328125" style="1" customWidth="1"/>
    <col min="14351" max="14351" width="17.265625" style="1" customWidth="1"/>
    <col min="14352" max="14352" width="13.59765625" style="1" customWidth="1"/>
    <col min="14353" max="14354" width="18" style="1" customWidth="1"/>
    <col min="14355" max="14355" width="18.73046875" style="1" customWidth="1"/>
    <col min="14356" max="14356" width="13.265625" style="1" customWidth="1"/>
    <col min="14357" max="14357" width="16.86328125" style="1" customWidth="1"/>
    <col min="14358" max="14358" width="13.86328125" style="1" customWidth="1"/>
    <col min="14359" max="14359" width="13.265625" style="1" customWidth="1"/>
    <col min="14360" max="14360" width="15.265625" style="1" customWidth="1"/>
    <col min="14361" max="14597" width="9" style="1"/>
    <col min="14598" max="14598" width="19.59765625" style="1" customWidth="1"/>
    <col min="14599" max="14599" width="20" style="1" customWidth="1"/>
    <col min="14600" max="14600" width="15.265625" style="1" customWidth="1"/>
    <col min="14601" max="14601" width="17" style="1" customWidth="1"/>
    <col min="14602" max="14602" width="19.73046875" style="1" customWidth="1"/>
    <col min="14603" max="14603" width="20.265625" style="1" customWidth="1"/>
    <col min="14604" max="14604" width="18.265625" style="1" customWidth="1"/>
    <col min="14605" max="14605" width="16.265625" style="1" customWidth="1"/>
    <col min="14606" max="14606" width="15.86328125" style="1" customWidth="1"/>
    <col min="14607" max="14607" width="17.265625" style="1" customWidth="1"/>
    <col min="14608" max="14608" width="13.59765625" style="1" customWidth="1"/>
    <col min="14609" max="14610" width="18" style="1" customWidth="1"/>
    <col min="14611" max="14611" width="18.73046875" style="1" customWidth="1"/>
    <col min="14612" max="14612" width="13.265625" style="1" customWidth="1"/>
    <col min="14613" max="14613" width="16.86328125" style="1" customWidth="1"/>
    <col min="14614" max="14614" width="13.86328125" style="1" customWidth="1"/>
    <col min="14615" max="14615" width="13.265625" style="1" customWidth="1"/>
    <col min="14616" max="14616" width="15.265625" style="1" customWidth="1"/>
    <col min="14617" max="14853" width="9" style="1"/>
    <col min="14854" max="14854" width="19.59765625" style="1" customWidth="1"/>
    <col min="14855" max="14855" width="20" style="1" customWidth="1"/>
    <col min="14856" max="14856" width="15.265625" style="1" customWidth="1"/>
    <col min="14857" max="14857" width="17" style="1" customWidth="1"/>
    <col min="14858" max="14858" width="19.73046875" style="1" customWidth="1"/>
    <col min="14859" max="14859" width="20.265625" style="1" customWidth="1"/>
    <col min="14860" max="14860" width="18.265625" style="1" customWidth="1"/>
    <col min="14861" max="14861" width="16.265625" style="1" customWidth="1"/>
    <col min="14862" max="14862" width="15.86328125" style="1" customWidth="1"/>
    <col min="14863" max="14863" width="17.265625" style="1" customWidth="1"/>
    <col min="14864" max="14864" width="13.59765625" style="1" customWidth="1"/>
    <col min="14865" max="14866" width="18" style="1" customWidth="1"/>
    <col min="14867" max="14867" width="18.73046875" style="1" customWidth="1"/>
    <col min="14868" max="14868" width="13.265625" style="1" customWidth="1"/>
    <col min="14869" max="14869" width="16.86328125" style="1" customWidth="1"/>
    <col min="14870" max="14870" width="13.86328125" style="1" customWidth="1"/>
    <col min="14871" max="14871" width="13.265625" style="1" customWidth="1"/>
    <col min="14872" max="14872" width="15.265625" style="1" customWidth="1"/>
    <col min="14873" max="15109" width="9" style="1"/>
    <col min="15110" max="15110" width="19.59765625" style="1" customWidth="1"/>
    <col min="15111" max="15111" width="20" style="1" customWidth="1"/>
    <col min="15112" max="15112" width="15.265625" style="1" customWidth="1"/>
    <col min="15113" max="15113" width="17" style="1" customWidth="1"/>
    <col min="15114" max="15114" width="19.73046875" style="1" customWidth="1"/>
    <col min="15115" max="15115" width="20.265625" style="1" customWidth="1"/>
    <col min="15116" max="15116" width="18.265625" style="1" customWidth="1"/>
    <col min="15117" max="15117" width="16.265625" style="1" customWidth="1"/>
    <col min="15118" max="15118" width="15.86328125" style="1" customWidth="1"/>
    <col min="15119" max="15119" width="17.265625" style="1" customWidth="1"/>
    <col min="15120" max="15120" width="13.59765625" style="1" customWidth="1"/>
    <col min="15121" max="15122" width="18" style="1" customWidth="1"/>
    <col min="15123" max="15123" width="18.73046875" style="1" customWidth="1"/>
    <col min="15124" max="15124" width="13.265625" style="1" customWidth="1"/>
    <col min="15125" max="15125" width="16.86328125" style="1" customWidth="1"/>
    <col min="15126" max="15126" width="13.86328125" style="1" customWidth="1"/>
    <col min="15127" max="15127" width="13.265625" style="1" customWidth="1"/>
    <col min="15128" max="15128" width="15.265625" style="1" customWidth="1"/>
    <col min="15129" max="15365" width="9" style="1"/>
    <col min="15366" max="15366" width="19.59765625" style="1" customWidth="1"/>
    <col min="15367" max="15367" width="20" style="1" customWidth="1"/>
    <col min="15368" max="15368" width="15.265625" style="1" customWidth="1"/>
    <col min="15369" max="15369" width="17" style="1" customWidth="1"/>
    <col min="15370" max="15370" width="19.73046875" style="1" customWidth="1"/>
    <col min="15371" max="15371" width="20.265625" style="1" customWidth="1"/>
    <col min="15372" max="15372" width="18.265625" style="1" customWidth="1"/>
    <col min="15373" max="15373" width="16.265625" style="1" customWidth="1"/>
    <col min="15374" max="15374" width="15.86328125" style="1" customWidth="1"/>
    <col min="15375" max="15375" width="17.265625" style="1" customWidth="1"/>
    <col min="15376" max="15376" width="13.59765625" style="1" customWidth="1"/>
    <col min="15377" max="15378" width="18" style="1" customWidth="1"/>
    <col min="15379" max="15379" width="18.73046875" style="1" customWidth="1"/>
    <col min="15380" max="15380" width="13.265625" style="1" customWidth="1"/>
    <col min="15381" max="15381" width="16.86328125" style="1" customWidth="1"/>
    <col min="15382" max="15382" width="13.86328125" style="1" customWidth="1"/>
    <col min="15383" max="15383" width="13.265625" style="1" customWidth="1"/>
    <col min="15384" max="15384" width="15.265625" style="1" customWidth="1"/>
    <col min="15385" max="15621" width="9" style="1"/>
    <col min="15622" max="15622" width="19.59765625" style="1" customWidth="1"/>
    <col min="15623" max="15623" width="20" style="1" customWidth="1"/>
    <col min="15624" max="15624" width="15.265625" style="1" customWidth="1"/>
    <col min="15625" max="15625" width="17" style="1" customWidth="1"/>
    <col min="15626" max="15626" width="19.73046875" style="1" customWidth="1"/>
    <col min="15627" max="15627" width="20.265625" style="1" customWidth="1"/>
    <col min="15628" max="15628" width="18.265625" style="1" customWidth="1"/>
    <col min="15629" max="15629" width="16.265625" style="1" customWidth="1"/>
    <col min="15630" max="15630" width="15.86328125" style="1" customWidth="1"/>
    <col min="15631" max="15631" width="17.265625" style="1" customWidth="1"/>
    <col min="15632" max="15632" width="13.59765625" style="1" customWidth="1"/>
    <col min="15633" max="15634" width="18" style="1" customWidth="1"/>
    <col min="15635" max="15635" width="18.73046875" style="1" customWidth="1"/>
    <col min="15636" max="15636" width="13.265625" style="1" customWidth="1"/>
    <col min="15637" max="15637" width="16.86328125" style="1" customWidth="1"/>
    <col min="15638" max="15638" width="13.86328125" style="1" customWidth="1"/>
    <col min="15639" max="15639" width="13.265625" style="1" customWidth="1"/>
    <col min="15640" max="15640" width="15.265625" style="1" customWidth="1"/>
    <col min="15641" max="15877" width="9" style="1"/>
    <col min="15878" max="15878" width="19.59765625" style="1" customWidth="1"/>
    <col min="15879" max="15879" width="20" style="1" customWidth="1"/>
    <col min="15880" max="15880" width="15.265625" style="1" customWidth="1"/>
    <col min="15881" max="15881" width="17" style="1" customWidth="1"/>
    <col min="15882" max="15882" width="19.73046875" style="1" customWidth="1"/>
    <col min="15883" max="15883" width="20.265625" style="1" customWidth="1"/>
    <col min="15884" max="15884" width="18.265625" style="1" customWidth="1"/>
    <col min="15885" max="15885" width="16.265625" style="1" customWidth="1"/>
    <col min="15886" max="15886" width="15.86328125" style="1" customWidth="1"/>
    <col min="15887" max="15887" width="17.265625" style="1" customWidth="1"/>
    <col min="15888" max="15888" width="13.59765625" style="1" customWidth="1"/>
    <col min="15889" max="15890" width="18" style="1" customWidth="1"/>
    <col min="15891" max="15891" width="18.73046875" style="1" customWidth="1"/>
    <col min="15892" max="15892" width="13.265625" style="1" customWidth="1"/>
    <col min="15893" max="15893" width="16.86328125" style="1" customWidth="1"/>
    <col min="15894" max="15894" width="13.86328125" style="1" customWidth="1"/>
    <col min="15895" max="15895" width="13.265625" style="1" customWidth="1"/>
    <col min="15896" max="15896" width="15.265625" style="1" customWidth="1"/>
    <col min="15897" max="16133" width="9" style="1"/>
    <col min="16134" max="16134" width="19.59765625" style="1" customWidth="1"/>
    <col min="16135" max="16135" width="20" style="1" customWidth="1"/>
    <col min="16136" max="16136" width="15.265625" style="1" customWidth="1"/>
    <col min="16137" max="16137" width="17" style="1" customWidth="1"/>
    <col min="16138" max="16138" width="19.73046875" style="1" customWidth="1"/>
    <col min="16139" max="16139" width="20.265625" style="1" customWidth="1"/>
    <col min="16140" max="16140" width="18.265625" style="1" customWidth="1"/>
    <col min="16141" max="16141" width="16.265625" style="1" customWidth="1"/>
    <col min="16142" max="16142" width="15.86328125" style="1" customWidth="1"/>
    <col min="16143" max="16143" width="17.265625" style="1" customWidth="1"/>
    <col min="16144" max="16144" width="13.59765625" style="1" customWidth="1"/>
    <col min="16145" max="16146" width="18" style="1" customWidth="1"/>
    <col min="16147" max="16147" width="18.73046875" style="1" customWidth="1"/>
    <col min="16148" max="16148" width="13.265625" style="1" customWidth="1"/>
    <col min="16149" max="16149" width="16.86328125" style="1" customWidth="1"/>
    <col min="16150" max="16150" width="13.86328125" style="1" customWidth="1"/>
    <col min="16151" max="16151" width="13.265625" style="1" customWidth="1"/>
    <col min="16152" max="16152" width="15.265625" style="1" customWidth="1"/>
    <col min="16153" max="16384" width="9" style="1"/>
  </cols>
  <sheetData>
    <row r="3" spans="1:25" x14ac:dyDescent="0.35">
      <c r="C3" s="1" t="s">
        <v>2</v>
      </c>
    </row>
    <row r="4" spans="1:25" ht="51.75" customHeight="1" x14ac:dyDescent="0.35">
      <c r="C4" s="26">
        <v>2022</v>
      </c>
      <c r="D4" s="27"/>
      <c r="E4" s="28">
        <v>2022</v>
      </c>
      <c r="F4" s="29"/>
      <c r="G4" s="30">
        <v>2022</v>
      </c>
      <c r="H4" s="31"/>
      <c r="I4" s="30">
        <v>2022</v>
      </c>
      <c r="J4" s="30"/>
      <c r="K4" s="30">
        <v>2022</v>
      </c>
      <c r="L4" s="30"/>
      <c r="M4" s="32">
        <v>2022</v>
      </c>
      <c r="N4" s="33"/>
      <c r="O4" s="34">
        <v>2022</v>
      </c>
      <c r="P4" s="35"/>
      <c r="Q4" s="36">
        <v>2022</v>
      </c>
      <c r="R4" s="37"/>
      <c r="S4" s="38">
        <v>2022</v>
      </c>
      <c r="T4" s="39"/>
      <c r="U4" s="40">
        <v>2022</v>
      </c>
      <c r="V4" s="41"/>
      <c r="W4" s="41"/>
      <c r="X4" s="42"/>
    </row>
    <row r="5" spans="1:25" x14ac:dyDescent="0.35">
      <c r="B5" s="1" t="s">
        <v>3</v>
      </c>
      <c r="C5" s="3">
        <v>1130</v>
      </c>
      <c r="D5" s="4"/>
      <c r="E5" s="3">
        <v>2211</v>
      </c>
      <c r="F5" s="4"/>
      <c r="G5" s="3">
        <v>2560</v>
      </c>
      <c r="H5" s="4"/>
      <c r="I5" s="65">
        <v>2599</v>
      </c>
      <c r="J5" s="65"/>
      <c r="K5" s="65">
        <v>2600</v>
      </c>
      <c r="L5" s="65"/>
      <c r="M5" s="3">
        <v>2610</v>
      </c>
      <c r="N5" s="4"/>
      <c r="O5" s="3">
        <v>2620</v>
      </c>
      <c r="P5" s="4"/>
      <c r="Q5" s="3" t="s">
        <v>22</v>
      </c>
      <c r="R5" s="4"/>
      <c r="S5" s="3" t="s">
        <v>23</v>
      </c>
      <c r="T5" s="4"/>
      <c r="U5" s="3">
        <v>1120</v>
      </c>
      <c r="W5" s="3">
        <v>1120</v>
      </c>
    </row>
    <row r="6" spans="1:25" x14ac:dyDescent="0.35">
      <c r="B6" s="1" t="s">
        <v>4</v>
      </c>
      <c r="C6" s="1" t="s">
        <v>21</v>
      </c>
      <c r="E6" s="1" t="s">
        <v>21</v>
      </c>
      <c r="G6" s="1" t="s">
        <v>21</v>
      </c>
      <c r="I6" s="64" t="s">
        <v>21</v>
      </c>
      <c r="K6" s="64" t="s">
        <v>21</v>
      </c>
      <c r="M6" s="1" t="s">
        <v>21</v>
      </c>
      <c r="O6" s="1" t="s">
        <v>21</v>
      </c>
      <c r="Q6" s="1" t="s">
        <v>21</v>
      </c>
      <c r="S6" s="1" t="s">
        <v>21</v>
      </c>
      <c r="U6" s="3" t="s">
        <v>24</v>
      </c>
      <c r="V6" s="3"/>
      <c r="W6" s="3" t="s">
        <v>25</v>
      </c>
    </row>
    <row r="7" spans="1:25" ht="25.5" customHeight="1" x14ac:dyDescent="0.35">
      <c r="B7" s="5" t="s">
        <v>6</v>
      </c>
      <c r="D7" s="6" t="s">
        <v>7</v>
      </c>
      <c r="F7" s="6" t="s">
        <v>7</v>
      </c>
      <c r="G7" s="7"/>
      <c r="H7" s="6" t="s">
        <v>7</v>
      </c>
      <c r="I7" s="66"/>
      <c r="J7" s="6" t="s">
        <v>7</v>
      </c>
      <c r="K7" s="66"/>
      <c r="L7" s="6" t="s">
        <v>7</v>
      </c>
      <c r="M7" s="7"/>
      <c r="N7" s="6" t="s">
        <v>7</v>
      </c>
      <c r="O7" s="7"/>
      <c r="P7" s="6" t="s">
        <v>7</v>
      </c>
      <c r="Q7" s="7"/>
      <c r="R7" s="6" t="s">
        <v>7</v>
      </c>
      <c r="S7" s="7"/>
      <c r="T7" s="6" t="s">
        <v>7</v>
      </c>
      <c r="V7" s="7" t="s">
        <v>7</v>
      </c>
      <c r="X7" s="6" t="s">
        <v>7</v>
      </c>
    </row>
    <row r="12" spans="1:25" x14ac:dyDescent="0.35">
      <c r="A12" s="124">
        <v>1999</v>
      </c>
      <c r="B12" s="9" t="s">
        <v>46</v>
      </c>
      <c r="C12" s="10">
        <f>IF(ISNA(VLOOKUP($A12,'Part 2'!$A$7:$B$155,2,FALSE)),0,VLOOKUP($A12,'Part 2'!$A$7:$B$155,2,FALSE))</f>
        <v>2995580.41</v>
      </c>
      <c r="D12" s="11">
        <f>IF(ISNA(VLOOKUP($A12,'Part 2'!$D$7:$E$155,2,FALSE)),0,VLOOKUP($A12,'Part 2'!$D$7:$E$155,2,FALSE))</f>
        <v>174.16</v>
      </c>
      <c r="E12" s="10">
        <f>IF(ISNA(VLOOKUP($A12,'Part 2'!$G$7:$H$155,2,FALSE)),0,VLOOKUP($A12,'Part 2'!$G$7:$H$155,2,FALSE))</f>
        <v>2597092.4700000002</v>
      </c>
      <c r="F12" s="11">
        <f>IF(ISNA(VLOOKUP($A12,'Part 2'!$J$7:$K$155,2,FALSE)),0,VLOOKUP($A12,'Part 2'!$J$7:$K$155,2,FALSE))</f>
        <v>999590.96</v>
      </c>
      <c r="G12" s="10">
        <f>IF(ISNA(VLOOKUP($A12,'Part 2'!$M$7:$N$155,2,FALSE)),0,VLOOKUP($A12,'Part 2'!$M$7:$N$155,2,FALSE))</f>
        <v>0</v>
      </c>
      <c r="H12" s="155">
        <f>IF(ISNA(VLOOKUP($A12,'Part 2'!$P$7:$Q$155,2,FALSE)),0,VLOOKUP($A12,'Part 2'!$P$7:$Q$155,2,FALSE))</f>
        <v>0</v>
      </c>
      <c r="I12" s="156">
        <f>IF(ISNA(VLOOKUP($A12,'Part 2'!$S$7:$T$44,2,FALSE)),0,VLOOKUP($A12,'Part 2'!$S$7:$T$44,2,FALSE))</f>
        <v>45678.9</v>
      </c>
      <c r="J12" s="156">
        <f>IF(ISNA(VLOOKUP($A12,'Part 2'!$V$7:$W$44,2,FALSE)),0,VLOOKUP($A12,'Part 2'!$V$7:$W$44,2,FALSE))</f>
        <v>0</v>
      </c>
      <c r="K12" s="156">
        <f>IF(ISNA(VLOOKUP($A12,'Part 2'!$Y$7:$Z$43,2,FALSE)),0,VLOOKUP($A12,'Part 2'!$Y$7:$Z$43,2,FALSE))</f>
        <v>0</v>
      </c>
      <c r="L12" s="156">
        <f>IF(ISNA(VLOOKUP($A12,'Part 2'!$AB$7:$AC$43,2,FALSE)),0,VLOOKUP($A12,'Part 2'!$AB$7:$AC$43,2,FALSE))</f>
        <v>0</v>
      </c>
      <c r="M12" s="73">
        <f>IF(ISNA(VLOOKUP($A12,'Part 2'!$AE$7:$AF$157,2,FALSE)),0,VLOOKUP($A12,'Part 2'!$AE$7:$AF$157,2,FALSE))</f>
        <v>1148199.6100000001</v>
      </c>
      <c r="N12" s="74">
        <f>IF(ISNA(VLOOKUP($A12,'Part 2'!$AH$7:$AI$155,2,FALSE)),0,VLOOKUP($A12,'Part 2'!$AH$7:$AI$155,2,FALSE))</f>
        <v>158127.79</v>
      </c>
      <c r="O12" s="10">
        <f>IF(ISNA(VLOOKUP($A12,'Part 2'!$AK$7:$AL$155,2,FALSE)),0,VLOOKUP($A12,'Part 2'!$AK$7:$AL$155,2,FALSE))</f>
        <v>99646.99</v>
      </c>
      <c r="P12" s="11">
        <f>IF(ISNA(VLOOKUP($A12,'Part 2'!$AN$7:$AO$155,2,FALSE)),0,VLOOKUP($A12,'Part 2'!$AN$7:$AO$155,2,FALSE))</f>
        <v>26078.74</v>
      </c>
      <c r="Q12" s="10">
        <f>IF(ISNA(VLOOKUP($A12,'Part 2'!$AQ$7:$AR$155,2,FALSE)),0,VLOOKUP($A12,'Part 2'!$AQ$7:$AR$155,2,FALSE))</f>
        <v>0</v>
      </c>
      <c r="R12" s="157">
        <f>IF(ISNA(VLOOKUP($A12,'Part 2'!$AT$7:$AU$155,2,FALSE)),0,VLOOKUP($A12,'Part 2'!$AT$7:$AU$155,2,FALSE))</f>
        <v>0</v>
      </c>
      <c r="S12" s="157">
        <f>IF(ISNA(VLOOKUP($A12,'Part 2'!$AW$7:$AX$155,2,FALSE)),0,VLOOKUP($A12,'Part 2'!$AW$7:$AX$155,2,FALSE))</f>
        <v>0</v>
      </c>
      <c r="T12" s="155">
        <f>IF(ISNA(VLOOKUP($A12,'Part 2'!$AZ$7:$BA$155,2,FALSE)),0,VLOOKUP($A12,'Part 2'!$AZ$7:$BA$155,2,FALSE))</f>
        <v>0</v>
      </c>
      <c r="U12" s="11">
        <f>IF(ISNA(VLOOKUP($A12,'Part 2'!$BC$7:$BD$155,2,FALSE)),0,VLOOKUP($A12,'Part 2'!$BC$7:$BD$155,2,FALSE))</f>
        <v>54252.959999999999</v>
      </c>
      <c r="V12" s="10">
        <f>IF(ISNA(VLOOKUP($A12,'Part 2'!$BF$7:$BG$155,2,FALSE)),0,VLOOKUP($A12,'Part 2'!$BF$7:$BG$155,2,FALSE))</f>
        <v>0</v>
      </c>
      <c r="W12" s="10">
        <f>IF(ISNA(VLOOKUP($A12,'Part 2'!$BI$7:$BJ$155,2,FALSE)),0,VLOOKUP($A12,'Part 2'!$BI$7:$BJ$155,2,FALSE))</f>
        <v>0</v>
      </c>
      <c r="X12" s="11">
        <f>IF(ISNA(VLOOKUP($A12,'Part 2'!$BL$7:$BM$155,2,FALSE)),0,VLOOKUP($A12,'Part 2'!$BL$7:$BM$155,2,FALSE))</f>
        <v>0</v>
      </c>
    </row>
    <row r="13" spans="1:25" x14ac:dyDescent="0.35">
      <c r="A13" s="8"/>
      <c r="B13" s="9"/>
      <c r="C13" s="10"/>
      <c r="D13" s="11"/>
      <c r="E13" s="10"/>
      <c r="F13" s="11"/>
      <c r="G13" s="10"/>
      <c r="H13" s="11"/>
      <c r="I13" s="67"/>
      <c r="J13" s="67"/>
      <c r="K13" s="67"/>
      <c r="L13" s="67"/>
      <c r="M13" s="10"/>
      <c r="N13" s="11"/>
      <c r="O13" s="10"/>
      <c r="P13" s="11"/>
      <c r="Q13" s="10"/>
      <c r="R13" s="10"/>
      <c r="S13" s="10"/>
      <c r="T13" s="11"/>
      <c r="U13" s="11"/>
      <c r="V13" s="10"/>
      <c r="W13" s="10"/>
      <c r="X13" s="11"/>
    </row>
    <row r="14" spans="1:25" x14ac:dyDescent="0.35">
      <c r="A14" s="5">
        <f>COUNTA(A12:A12)</f>
        <v>1</v>
      </c>
      <c r="B14" s="9" t="s">
        <v>8</v>
      </c>
      <c r="C14" s="12">
        <f t="shared" ref="C14:X14" si="0">SUM(C12:C12)</f>
        <v>2995580.41</v>
      </c>
      <c r="D14" s="13">
        <f t="shared" si="0"/>
        <v>174.16</v>
      </c>
      <c r="E14" s="12">
        <f t="shared" si="0"/>
        <v>2597092.4700000002</v>
      </c>
      <c r="F14" s="13">
        <f t="shared" si="0"/>
        <v>999590.96</v>
      </c>
      <c r="G14" s="12">
        <f t="shared" si="0"/>
        <v>0</v>
      </c>
      <c r="H14" s="13">
        <f t="shared" si="0"/>
        <v>0</v>
      </c>
      <c r="I14" s="68">
        <f t="shared" si="0"/>
        <v>45678.9</v>
      </c>
      <c r="J14" s="68">
        <f t="shared" si="0"/>
        <v>0</v>
      </c>
      <c r="K14" s="68">
        <f t="shared" si="0"/>
        <v>0</v>
      </c>
      <c r="L14" s="68">
        <f t="shared" si="0"/>
        <v>0</v>
      </c>
      <c r="M14" s="12">
        <f t="shared" si="0"/>
        <v>1148199.6100000001</v>
      </c>
      <c r="N14" s="13">
        <f t="shared" si="0"/>
        <v>158127.79</v>
      </c>
      <c r="O14" s="12">
        <f t="shared" si="0"/>
        <v>99646.99</v>
      </c>
      <c r="P14" s="13">
        <f t="shared" si="0"/>
        <v>26078.74</v>
      </c>
      <c r="Q14" s="12">
        <f t="shared" si="0"/>
        <v>0</v>
      </c>
      <c r="R14" s="12">
        <f t="shared" si="0"/>
        <v>0</v>
      </c>
      <c r="S14" s="12">
        <f t="shared" si="0"/>
        <v>0</v>
      </c>
      <c r="T14" s="13">
        <f t="shared" si="0"/>
        <v>0</v>
      </c>
      <c r="U14" s="13">
        <f t="shared" si="0"/>
        <v>54252.959999999999</v>
      </c>
      <c r="V14" s="12">
        <f t="shared" si="0"/>
        <v>0</v>
      </c>
      <c r="W14" s="12">
        <f t="shared" si="0"/>
        <v>0</v>
      </c>
      <c r="X14" s="13">
        <f t="shared" si="0"/>
        <v>0</v>
      </c>
      <c r="Y14" s="14"/>
    </row>
    <row r="15" spans="1:25" x14ac:dyDescent="0.35">
      <c r="C15" s="14">
        <f>+'Part 2'!B7</f>
        <v>2995580.41</v>
      </c>
      <c r="D15" s="15">
        <f>+'Part 2'!E7</f>
        <v>174.16</v>
      </c>
      <c r="E15" s="14">
        <f>+'Part 2'!H7</f>
        <v>2597092.4700000002</v>
      </c>
      <c r="F15" s="15">
        <f>+'Part 2'!K7</f>
        <v>999590.96</v>
      </c>
      <c r="G15" s="14">
        <f>+'Part 2'!N7</f>
        <v>0</v>
      </c>
      <c r="H15" s="15">
        <f>+'Part 2'!Q7</f>
        <v>0</v>
      </c>
      <c r="I15" s="60">
        <f>+'Part 2'!T7</f>
        <v>45678.9</v>
      </c>
      <c r="J15" s="60">
        <f>+'Part 2'!W7</f>
        <v>0</v>
      </c>
      <c r="K15" s="60">
        <f>+'Part 2'!Z7</f>
        <v>0</v>
      </c>
      <c r="L15" s="60">
        <f>+'Part 2'!AC7</f>
        <v>0</v>
      </c>
      <c r="M15" s="17">
        <f>+'Part 2'!AF7</f>
        <v>1148199.6100000001</v>
      </c>
      <c r="N15" s="15">
        <f>+'Part 2'!AI7</f>
        <v>158127.79</v>
      </c>
      <c r="O15" s="14">
        <f>+'Part 2'!AL7</f>
        <v>99646.99</v>
      </c>
      <c r="P15" s="15">
        <f>+'Part 2'!AO7</f>
        <v>26078.74</v>
      </c>
      <c r="Q15" s="14">
        <f>+'Part 2'!AR7</f>
        <v>0</v>
      </c>
      <c r="R15" s="15">
        <f>+'Part 2'!AU7</f>
        <v>0</v>
      </c>
      <c r="S15" s="14">
        <f>+'Part 2'!AX7</f>
        <v>0</v>
      </c>
      <c r="T15" s="15">
        <f>+'Part 2'!BA7</f>
        <v>0</v>
      </c>
      <c r="U15" s="14">
        <f>+'Part 2'!BD7</f>
        <v>54252.959999999999</v>
      </c>
      <c r="V15" s="14">
        <f>+'Part 2'!BG7</f>
        <v>0</v>
      </c>
      <c r="W15" s="14">
        <f>+'Part 2'!BJ7</f>
        <v>0</v>
      </c>
      <c r="X15" s="15">
        <f>+'Part 2'!BM7</f>
        <v>0</v>
      </c>
      <c r="Y15" s="14"/>
    </row>
    <row r="16" spans="1:25" x14ac:dyDescent="0.35">
      <c r="C16" s="14">
        <f>+C14-C15</f>
        <v>0</v>
      </c>
      <c r="D16" s="15">
        <f t="shared" ref="D16:X16" si="1">+D14-D15</f>
        <v>0</v>
      </c>
      <c r="E16" s="14">
        <f t="shared" si="1"/>
        <v>0</v>
      </c>
      <c r="F16" s="15">
        <f t="shared" si="1"/>
        <v>0</v>
      </c>
      <c r="G16" s="14">
        <f t="shared" si="1"/>
        <v>0</v>
      </c>
      <c r="H16" s="18">
        <f t="shared" si="1"/>
        <v>0</v>
      </c>
      <c r="I16" s="59">
        <f t="shared" si="1"/>
        <v>0</v>
      </c>
      <c r="J16" s="59">
        <f t="shared" si="1"/>
        <v>0</v>
      </c>
      <c r="K16" s="59">
        <f t="shared" si="1"/>
        <v>0</v>
      </c>
      <c r="L16" s="59">
        <f t="shared" si="1"/>
        <v>0</v>
      </c>
      <c r="M16" s="17">
        <f t="shared" si="1"/>
        <v>0</v>
      </c>
      <c r="N16" s="18">
        <f t="shared" si="1"/>
        <v>0</v>
      </c>
      <c r="O16" s="14">
        <f t="shared" si="1"/>
        <v>0</v>
      </c>
      <c r="P16" s="15">
        <f t="shared" si="1"/>
        <v>0</v>
      </c>
      <c r="Q16" s="17">
        <f t="shared" si="1"/>
        <v>0</v>
      </c>
      <c r="R16" s="18">
        <f t="shared" si="1"/>
        <v>0</v>
      </c>
      <c r="S16" s="17">
        <f t="shared" si="1"/>
        <v>0</v>
      </c>
      <c r="T16" s="18">
        <f t="shared" si="1"/>
        <v>0</v>
      </c>
      <c r="U16" s="14">
        <f t="shared" si="1"/>
        <v>0</v>
      </c>
      <c r="V16" s="17">
        <f t="shared" si="1"/>
        <v>0</v>
      </c>
      <c r="W16" s="17">
        <f t="shared" si="1"/>
        <v>0</v>
      </c>
      <c r="X16" s="15">
        <f t="shared" si="1"/>
        <v>0</v>
      </c>
    </row>
    <row r="18" spans="24:24" x14ac:dyDescent="0.35">
      <c r="X18" s="15">
        <f>+C15+E15+G15+I15+K15+M15+O15+Q15+S15+U15+W15-D15-F15-J15-L15-H15-N15-P15-R15-T15-V15-X15</f>
        <v>5756479.6900000013</v>
      </c>
    </row>
  </sheetData>
  <pageMargins left="0" right="0" top="0.75" bottom="0" header="0.3" footer="0.3"/>
  <pageSetup paperSize="8" scale="47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5FECF8-5A4C-4D6F-B595-5D9DD4501C87}">
  <sheetPr>
    <tabColor rgb="FFFFFF00"/>
  </sheetPr>
  <dimension ref="A1:AB12"/>
  <sheetViews>
    <sheetView tabSelected="1" topLeftCell="W1" zoomScale="130" zoomScaleNormal="130" workbookViewId="0">
      <selection activeCell="AA9" sqref="AA9:AA10"/>
    </sheetView>
  </sheetViews>
  <sheetFormatPr defaultRowHeight="12.75" x14ac:dyDescent="0.35"/>
  <cols>
    <col min="1" max="1" width="9" style="64" bestFit="1" customWidth="1"/>
    <col min="2" max="2" width="14.59765625" style="64" customWidth="1"/>
    <col min="3" max="3" width="16.1328125" style="64" customWidth="1"/>
    <col min="4" max="4" width="15" style="64" bestFit="1" customWidth="1"/>
    <col min="5" max="5" width="13.59765625" style="64" bestFit="1" customWidth="1"/>
    <col min="6" max="6" width="16.59765625" style="64" bestFit="1" customWidth="1"/>
    <col min="7" max="7" width="17.265625" style="64" bestFit="1" customWidth="1"/>
    <col min="8" max="8" width="15" style="64" bestFit="1" customWidth="1"/>
    <col min="9" max="9" width="13.59765625" style="64" bestFit="1" customWidth="1"/>
    <col min="10" max="11" width="13.59765625" style="64" customWidth="1"/>
    <col min="12" max="12" width="15" style="64" bestFit="1" customWidth="1"/>
    <col min="13" max="13" width="13.59765625" style="64" bestFit="1" customWidth="1"/>
    <col min="14" max="15" width="15" style="64" bestFit="1" customWidth="1"/>
    <col min="16" max="16" width="22.73046875" style="64" bestFit="1" customWidth="1"/>
    <col min="17" max="17" width="16" style="64" bestFit="1" customWidth="1"/>
    <col min="18" max="18" width="19.265625" style="64" bestFit="1" customWidth="1"/>
    <col min="19" max="19" width="11" style="64" bestFit="1" customWidth="1"/>
    <col min="20" max="20" width="20.73046875" style="64" bestFit="1" customWidth="1"/>
    <col min="21" max="21" width="11.86328125" style="92" bestFit="1" customWidth="1"/>
    <col min="22" max="22" width="17.265625" style="64" bestFit="1" customWidth="1"/>
    <col min="23" max="23" width="15.73046875" style="64" bestFit="1" customWidth="1"/>
    <col min="24" max="24" width="14" style="64" bestFit="1" customWidth="1"/>
    <col min="25" max="25" width="23.265625" style="64" bestFit="1" customWidth="1"/>
    <col min="26" max="26" width="19.73046875" style="64" customWidth="1"/>
    <col min="27" max="27" width="17.265625" style="64" customWidth="1"/>
    <col min="28" max="28" width="17" style="64" bestFit="1" customWidth="1"/>
    <col min="29" max="29" width="36" style="64" bestFit="1" customWidth="1"/>
    <col min="30" max="262" width="9" style="64"/>
    <col min="263" max="263" width="26.265625" style="64" customWidth="1"/>
    <col min="264" max="264" width="24.265625" style="64" customWidth="1"/>
    <col min="265" max="265" width="16" style="64" customWidth="1"/>
    <col min="266" max="266" width="16.265625" style="64" customWidth="1"/>
    <col min="267" max="267" width="17" style="64" bestFit="1" customWidth="1"/>
    <col min="268" max="268" width="22.265625" style="64" customWidth="1"/>
    <col min="269" max="269" width="19.265625" style="64" customWidth="1"/>
    <col min="270" max="270" width="26" style="64" bestFit="1" customWidth="1"/>
    <col min="271" max="271" width="20.73046875" style="64" customWidth="1"/>
    <col min="272" max="272" width="25.86328125" style="64" customWidth="1"/>
    <col min="273" max="273" width="17" style="64" customWidth="1"/>
    <col min="274" max="274" width="23.86328125" style="64" customWidth="1"/>
    <col min="275" max="275" width="21.73046875" style="64" customWidth="1"/>
    <col min="276" max="276" width="16.265625" style="64" bestFit="1" customWidth="1"/>
    <col min="277" max="277" width="18.73046875" style="64" bestFit="1" customWidth="1"/>
    <col min="278" max="278" width="17.73046875" style="64" customWidth="1"/>
    <col min="279" max="279" width="17" style="64" customWidth="1"/>
    <col min="280" max="280" width="14.86328125" style="64" customWidth="1"/>
    <col min="281" max="281" width="14.265625" style="64" customWidth="1"/>
    <col min="282" max="282" width="17" style="64" customWidth="1"/>
    <col min="283" max="283" width="17.73046875" style="64" customWidth="1"/>
    <col min="284" max="284" width="17" style="64" customWidth="1"/>
    <col min="285" max="518" width="9" style="64"/>
    <col min="519" max="519" width="26.265625" style="64" customWidth="1"/>
    <col min="520" max="520" width="24.265625" style="64" customWidth="1"/>
    <col min="521" max="521" width="16" style="64" customWidth="1"/>
    <col min="522" max="522" width="16.265625" style="64" customWidth="1"/>
    <col min="523" max="523" width="17" style="64" bestFit="1" customWidth="1"/>
    <col min="524" max="524" width="22.265625" style="64" customWidth="1"/>
    <col min="525" max="525" width="19.265625" style="64" customWidth="1"/>
    <col min="526" max="526" width="26" style="64" bestFit="1" customWidth="1"/>
    <col min="527" max="527" width="20.73046875" style="64" customWidth="1"/>
    <col min="528" max="528" width="25.86328125" style="64" customWidth="1"/>
    <col min="529" max="529" width="17" style="64" customWidth="1"/>
    <col min="530" max="530" width="23.86328125" style="64" customWidth="1"/>
    <col min="531" max="531" width="21.73046875" style="64" customWidth="1"/>
    <col min="532" max="532" width="16.265625" style="64" bestFit="1" customWidth="1"/>
    <col min="533" max="533" width="18.73046875" style="64" bestFit="1" customWidth="1"/>
    <col min="534" max="534" width="17.73046875" style="64" customWidth="1"/>
    <col min="535" max="535" width="17" style="64" customWidth="1"/>
    <col min="536" max="536" width="14.86328125" style="64" customWidth="1"/>
    <col min="537" max="537" width="14.265625" style="64" customWidth="1"/>
    <col min="538" max="538" width="17" style="64" customWidth="1"/>
    <col min="539" max="539" width="17.73046875" style="64" customWidth="1"/>
    <col min="540" max="540" width="17" style="64" customWidth="1"/>
    <col min="541" max="774" width="9" style="64"/>
    <col min="775" max="775" width="26.265625" style="64" customWidth="1"/>
    <col min="776" max="776" width="24.265625" style="64" customWidth="1"/>
    <col min="777" max="777" width="16" style="64" customWidth="1"/>
    <col min="778" max="778" width="16.265625" style="64" customWidth="1"/>
    <col min="779" max="779" width="17" style="64" bestFit="1" customWidth="1"/>
    <col min="780" max="780" width="22.265625" style="64" customWidth="1"/>
    <col min="781" max="781" width="19.265625" style="64" customWidth="1"/>
    <col min="782" max="782" width="26" style="64" bestFit="1" customWidth="1"/>
    <col min="783" max="783" width="20.73046875" style="64" customWidth="1"/>
    <col min="784" max="784" width="25.86328125" style="64" customWidth="1"/>
    <col min="785" max="785" width="17" style="64" customWidth="1"/>
    <col min="786" max="786" width="23.86328125" style="64" customWidth="1"/>
    <col min="787" max="787" width="21.73046875" style="64" customWidth="1"/>
    <col min="788" max="788" width="16.265625" style="64" bestFit="1" customWidth="1"/>
    <col min="789" max="789" width="18.73046875" style="64" bestFit="1" customWidth="1"/>
    <col min="790" max="790" width="17.73046875" style="64" customWidth="1"/>
    <col min="791" max="791" width="17" style="64" customWidth="1"/>
    <col min="792" max="792" width="14.86328125" style="64" customWidth="1"/>
    <col min="793" max="793" width="14.265625" style="64" customWidth="1"/>
    <col min="794" max="794" width="17" style="64" customWidth="1"/>
    <col min="795" max="795" width="17.73046875" style="64" customWidth="1"/>
    <col min="796" max="796" width="17" style="64" customWidth="1"/>
    <col min="797" max="1030" width="9" style="64"/>
    <col min="1031" max="1031" width="26.265625" style="64" customWidth="1"/>
    <col min="1032" max="1032" width="24.265625" style="64" customWidth="1"/>
    <col min="1033" max="1033" width="16" style="64" customWidth="1"/>
    <col min="1034" max="1034" width="16.265625" style="64" customWidth="1"/>
    <col min="1035" max="1035" width="17" style="64" bestFit="1" customWidth="1"/>
    <col min="1036" max="1036" width="22.265625" style="64" customWidth="1"/>
    <col min="1037" max="1037" width="19.265625" style="64" customWidth="1"/>
    <col min="1038" max="1038" width="26" style="64" bestFit="1" customWidth="1"/>
    <col min="1039" max="1039" width="20.73046875" style="64" customWidth="1"/>
    <col min="1040" max="1040" width="25.86328125" style="64" customWidth="1"/>
    <col min="1041" max="1041" width="17" style="64" customWidth="1"/>
    <col min="1042" max="1042" width="23.86328125" style="64" customWidth="1"/>
    <col min="1043" max="1043" width="21.73046875" style="64" customWidth="1"/>
    <col min="1044" max="1044" width="16.265625" style="64" bestFit="1" customWidth="1"/>
    <col min="1045" max="1045" width="18.73046875" style="64" bestFit="1" customWidth="1"/>
    <col min="1046" max="1046" width="17.73046875" style="64" customWidth="1"/>
    <col min="1047" max="1047" width="17" style="64" customWidth="1"/>
    <col min="1048" max="1048" width="14.86328125" style="64" customWidth="1"/>
    <col min="1049" max="1049" width="14.265625" style="64" customWidth="1"/>
    <col min="1050" max="1050" width="17" style="64" customWidth="1"/>
    <col min="1051" max="1051" width="17.73046875" style="64" customWidth="1"/>
    <col min="1052" max="1052" width="17" style="64" customWidth="1"/>
    <col min="1053" max="1286" width="9" style="64"/>
    <col min="1287" max="1287" width="26.265625" style="64" customWidth="1"/>
    <col min="1288" max="1288" width="24.265625" style="64" customWidth="1"/>
    <col min="1289" max="1289" width="16" style="64" customWidth="1"/>
    <col min="1290" max="1290" width="16.265625" style="64" customWidth="1"/>
    <col min="1291" max="1291" width="17" style="64" bestFit="1" customWidth="1"/>
    <col min="1292" max="1292" width="22.265625" style="64" customWidth="1"/>
    <col min="1293" max="1293" width="19.265625" style="64" customWidth="1"/>
    <col min="1294" max="1294" width="26" style="64" bestFit="1" customWidth="1"/>
    <col min="1295" max="1295" width="20.73046875" style="64" customWidth="1"/>
    <col min="1296" max="1296" width="25.86328125" style="64" customWidth="1"/>
    <col min="1297" max="1297" width="17" style="64" customWidth="1"/>
    <col min="1298" max="1298" width="23.86328125" style="64" customWidth="1"/>
    <col min="1299" max="1299" width="21.73046875" style="64" customWidth="1"/>
    <col min="1300" max="1300" width="16.265625" style="64" bestFit="1" customWidth="1"/>
    <col min="1301" max="1301" width="18.73046875" style="64" bestFit="1" customWidth="1"/>
    <col min="1302" max="1302" width="17.73046875" style="64" customWidth="1"/>
    <col min="1303" max="1303" width="17" style="64" customWidth="1"/>
    <col min="1304" max="1304" width="14.86328125" style="64" customWidth="1"/>
    <col min="1305" max="1305" width="14.265625" style="64" customWidth="1"/>
    <col min="1306" max="1306" width="17" style="64" customWidth="1"/>
    <col min="1307" max="1307" width="17.73046875" style="64" customWidth="1"/>
    <col min="1308" max="1308" width="17" style="64" customWidth="1"/>
    <col min="1309" max="1542" width="9" style="64"/>
    <col min="1543" max="1543" width="26.265625" style="64" customWidth="1"/>
    <col min="1544" max="1544" width="24.265625" style="64" customWidth="1"/>
    <col min="1545" max="1545" width="16" style="64" customWidth="1"/>
    <col min="1546" max="1546" width="16.265625" style="64" customWidth="1"/>
    <col min="1547" max="1547" width="17" style="64" bestFit="1" customWidth="1"/>
    <col min="1548" max="1548" width="22.265625" style="64" customWidth="1"/>
    <col min="1549" max="1549" width="19.265625" style="64" customWidth="1"/>
    <col min="1550" max="1550" width="26" style="64" bestFit="1" customWidth="1"/>
    <col min="1551" max="1551" width="20.73046875" style="64" customWidth="1"/>
    <col min="1552" max="1552" width="25.86328125" style="64" customWidth="1"/>
    <col min="1553" max="1553" width="17" style="64" customWidth="1"/>
    <col min="1554" max="1554" width="23.86328125" style="64" customWidth="1"/>
    <col min="1555" max="1555" width="21.73046875" style="64" customWidth="1"/>
    <col min="1556" max="1556" width="16.265625" style="64" bestFit="1" customWidth="1"/>
    <col min="1557" max="1557" width="18.73046875" style="64" bestFit="1" customWidth="1"/>
    <col min="1558" max="1558" width="17.73046875" style="64" customWidth="1"/>
    <col min="1559" max="1559" width="17" style="64" customWidth="1"/>
    <col min="1560" max="1560" width="14.86328125" style="64" customWidth="1"/>
    <col min="1561" max="1561" width="14.265625" style="64" customWidth="1"/>
    <col min="1562" max="1562" width="17" style="64" customWidth="1"/>
    <col min="1563" max="1563" width="17.73046875" style="64" customWidth="1"/>
    <col min="1564" max="1564" width="17" style="64" customWidth="1"/>
    <col min="1565" max="1798" width="9" style="64"/>
    <col min="1799" max="1799" width="26.265625" style="64" customWidth="1"/>
    <col min="1800" max="1800" width="24.265625" style="64" customWidth="1"/>
    <col min="1801" max="1801" width="16" style="64" customWidth="1"/>
    <col min="1802" max="1802" width="16.265625" style="64" customWidth="1"/>
    <col min="1803" max="1803" width="17" style="64" bestFit="1" customWidth="1"/>
    <col min="1804" max="1804" width="22.265625" style="64" customWidth="1"/>
    <col min="1805" max="1805" width="19.265625" style="64" customWidth="1"/>
    <col min="1806" max="1806" width="26" style="64" bestFit="1" customWidth="1"/>
    <col min="1807" max="1807" width="20.73046875" style="64" customWidth="1"/>
    <col min="1808" max="1808" width="25.86328125" style="64" customWidth="1"/>
    <col min="1809" max="1809" width="17" style="64" customWidth="1"/>
    <col min="1810" max="1810" width="23.86328125" style="64" customWidth="1"/>
    <col min="1811" max="1811" width="21.73046875" style="64" customWidth="1"/>
    <col min="1812" max="1812" width="16.265625" style="64" bestFit="1" customWidth="1"/>
    <col min="1813" max="1813" width="18.73046875" style="64" bestFit="1" customWidth="1"/>
    <col min="1814" max="1814" width="17.73046875" style="64" customWidth="1"/>
    <col min="1815" max="1815" width="17" style="64" customWidth="1"/>
    <col min="1816" max="1816" width="14.86328125" style="64" customWidth="1"/>
    <col min="1817" max="1817" width="14.265625" style="64" customWidth="1"/>
    <col min="1818" max="1818" width="17" style="64" customWidth="1"/>
    <col min="1819" max="1819" width="17.73046875" style="64" customWidth="1"/>
    <col min="1820" max="1820" width="17" style="64" customWidth="1"/>
    <col min="1821" max="2054" width="9" style="64"/>
    <col min="2055" max="2055" width="26.265625" style="64" customWidth="1"/>
    <col min="2056" max="2056" width="24.265625" style="64" customWidth="1"/>
    <col min="2057" max="2057" width="16" style="64" customWidth="1"/>
    <col min="2058" max="2058" width="16.265625" style="64" customWidth="1"/>
    <col min="2059" max="2059" width="17" style="64" bestFit="1" customWidth="1"/>
    <col min="2060" max="2060" width="22.265625" style="64" customWidth="1"/>
    <col min="2061" max="2061" width="19.265625" style="64" customWidth="1"/>
    <col min="2062" max="2062" width="26" style="64" bestFit="1" customWidth="1"/>
    <col min="2063" max="2063" width="20.73046875" style="64" customWidth="1"/>
    <col min="2064" max="2064" width="25.86328125" style="64" customWidth="1"/>
    <col min="2065" max="2065" width="17" style="64" customWidth="1"/>
    <col min="2066" max="2066" width="23.86328125" style="64" customWidth="1"/>
    <col min="2067" max="2067" width="21.73046875" style="64" customWidth="1"/>
    <col min="2068" max="2068" width="16.265625" style="64" bestFit="1" customWidth="1"/>
    <col min="2069" max="2069" width="18.73046875" style="64" bestFit="1" customWidth="1"/>
    <col min="2070" max="2070" width="17.73046875" style="64" customWidth="1"/>
    <col min="2071" max="2071" width="17" style="64" customWidth="1"/>
    <col min="2072" max="2072" width="14.86328125" style="64" customWidth="1"/>
    <col min="2073" max="2073" width="14.265625" style="64" customWidth="1"/>
    <col min="2074" max="2074" width="17" style="64" customWidth="1"/>
    <col min="2075" max="2075" width="17.73046875" style="64" customWidth="1"/>
    <col min="2076" max="2076" width="17" style="64" customWidth="1"/>
    <col min="2077" max="2310" width="9" style="64"/>
    <col min="2311" max="2311" width="26.265625" style="64" customWidth="1"/>
    <col min="2312" max="2312" width="24.265625" style="64" customWidth="1"/>
    <col min="2313" max="2313" width="16" style="64" customWidth="1"/>
    <col min="2314" max="2314" width="16.265625" style="64" customWidth="1"/>
    <col min="2315" max="2315" width="17" style="64" bestFit="1" customWidth="1"/>
    <col min="2316" max="2316" width="22.265625" style="64" customWidth="1"/>
    <col min="2317" max="2317" width="19.265625" style="64" customWidth="1"/>
    <col min="2318" max="2318" width="26" style="64" bestFit="1" customWidth="1"/>
    <col min="2319" max="2319" width="20.73046875" style="64" customWidth="1"/>
    <col min="2320" max="2320" width="25.86328125" style="64" customWidth="1"/>
    <col min="2321" max="2321" width="17" style="64" customWidth="1"/>
    <col min="2322" max="2322" width="23.86328125" style="64" customWidth="1"/>
    <col min="2323" max="2323" width="21.73046875" style="64" customWidth="1"/>
    <col min="2324" max="2324" width="16.265625" style="64" bestFit="1" customWidth="1"/>
    <col min="2325" max="2325" width="18.73046875" style="64" bestFit="1" customWidth="1"/>
    <col min="2326" max="2326" width="17.73046875" style="64" customWidth="1"/>
    <col min="2327" max="2327" width="17" style="64" customWidth="1"/>
    <col min="2328" max="2328" width="14.86328125" style="64" customWidth="1"/>
    <col min="2329" max="2329" width="14.265625" style="64" customWidth="1"/>
    <col min="2330" max="2330" width="17" style="64" customWidth="1"/>
    <col min="2331" max="2331" width="17.73046875" style="64" customWidth="1"/>
    <col min="2332" max="2332" width="17" style="64" customWidth="1"/>
    <col min="2333" max="2566" width="9" style="64"/>
    <col min="2567" max="2567" width="26.265625" style="64" customWidth="1"/>
    <col min="2568" max="2568" width="24.265625" style="64" customWidth="1"/>
    <col min="2569" max="2569" width="16" style="64" customWidth="1"/>
    <col min="2570" max="2570" width="16.265625" style="64" customWidth="1"/>
    <col min="2571" max="2571" width="17" style="64" bestFit="1" customWidth="1"/>
    <col min="2572" max="2572" width="22.265625" style="64" customWidth="1"/>
    <col min="2573" max="2573" width="19.265625" style="64" customWidth="1"/>
    <col min="2574" max="2574" width="26" style="64" bestFit="1" customWidth="1"/>
    <col min="2575" max="2575" width="20.73046875" style="64" customWidth="1"/>
    <col min="2576" max="2576" width="25.86328125" style="64" customWidth="1"/>
    <col min="2577" max="2577" width="17" style="64" customWidth="1"/>
    <col min="2578" max="2578" width="23.86328125" style="64" customWidth="1"/>
    <col min="2579" max="2579" width="21.73046875" style="64" customWidth="1"/>
    <col min="2580" max="2580" width="16.265625" style="64" bestFit="1" customWidth="1"/>
    <col min="2581" max="2581" width="18.73046875" style="64" bestFit="1" customWidth="1"/>
    <col min="2582" max="2582" width="17.73046875" style="64" customWidth="1"/>
    <col min="2583" max="2583" width="17" style="64" customWidth="1"/>
    <col min="2584" max="2584" width="14.86328125" style="64" customWidth="1"/>
    <col min="2585" max="2585" width="14.265625" style="64" customWidth="1"/>
    <col min="2586" max="2586" width="17" style="64" customWidth="1"/>
    <col min="2587" max="2587" width="17.73046875" style="64" customWidth="1"/>
    <col min="2588" max="2588" width="17" style="64" customWidth="1"/>
    <col min="2589" max="2822" width="9" style="64"/>
    <col min="2823" max="2823" width="26.265625" style="64" customWidth="1"/>
    <col min="2824" max="2824" width="24.265625" style="64" customWidth="1"/>
    <col min="2825" max="2825" width="16" style="64" customWidth="1"/>
    <col min="2826" max="2826" width="16.265625" style="64" customWidth="1"/>
    <col min="2827" max="2827" width="17" style="64" bestFit="1" customWidth="1"/>
    <col min="2828" max="2828" width="22.265625" style="64" customWidth="1"/>
    <col min="2829" max="2829" width="19.265625" style="64" customWidth="1"/>
    <col min="2830" max="2830" width="26" style="64" bestFit="1" customWidth="1"/>
    <col min="2831" max="2831" width="20.73046875" style="64" customWidth="1"/>
    <col min="2832" max="2832" width="25.86328125" style="64" customWidth="1"/>
    <col min="2833" max="2833" width="17" style="64" customWidth="1"/>
    <col min="2834" max="2834" width="23.86328125" style="64" customWidth="1"/>
    <col min="2835" max="2835" width="21.73046875" style="64" customWidth="1"/>
    <col min="2836" max="2836" width="16.265625" style="64" bestFit="1" customWidth="1"/>
    <col min="2837" max="2837" width="18.73046875" style="64" bestFit="1" customWidth="1"/>
    <col min="2838" max="2838" width="17.73046875" style="64" customWidth="1"/>
    <col min="2839" max="2839" width="17" style="64" customWidth="1"/>
    <col min="2840" max="2840" width="14.86328125" style="64" customWidth="1"/>
    <col min="2841" max="2841" width="14.265625" style="64" customWidth="1"/>
    <col min="2842" max="2842" width="17" style="64" customWidth="1"/>
    <col min="2843" max="2843" width="17.73046875" style="64" customWidth="1"/>
    <col min="2844" max="2844" width="17" style="64" customWidth="1"/>
    <col min="2845" max="3078" width="9" style="64"/>
    <col min="3079" max="3079" width="26.265625" style="64" customWidth="1"/>
    <col min="3080" max="3080" width="24.265625" style="64" customWidth="1"/>
    <col min="3081" max="3081" width="16" style="64" customWidth="1"/>
    <col min="3082" max="3082" width="16.265625" style="64" customWidth="1"/>
    <col min="3083" max="3083" width="17" style="64" bestFit="1" customWidth="1"/>
    <col min="3084" max="3084" width="22.265625" style="64" customWidth="1"/>
    <col min="3085" max="3085" width="19.265625" style="64" customWidth="1"/>
    <col min="3086" max="3086" width="26" style="64" bestFit="1" customWidth="1"/>
    <col min="3087" max="3087" width="20.73046875" style="64" customWidth="1"/>
    <col min="3088" max="3088" width="25.86328125" style="64" customWidth="1"/>
    <col min="3089" max="3089" width="17" style="64" customWidth="1"/>
    <col min="3090" max="3090" width="23.86328125" style="64" customWidth="1"/>
    <col min="3091" max="3091" width="21.73046875" style="64" customWidth="1"/>
    <col min="3092" max="3092" width="16.265625" style="64" bestFit="1" customWidth="1"/>
    <col min="3093" max="3093" width="18.73046875" style="64" bestFit="1" customWidth="1"/>
    <col min="3094" max="3094" width="17.73046875" style="64" customWidth="1"/>
    <col min="3095" max="3095" width="17" style="64" customWidth="1"/>
    <col min="3096" max="3096" width="14.86328125" style="64" customWidth="1"/>
    <col min="3097" max="3097" width="14.265625" style="64" customWidth="1"/>
    <col min="3098" max="3098" width="17" style="64" customWidth="1"/>
    <col min="3099" max="3099" width="17.73046875" style="64" customWidth="1"/>
    <col min="3100" max="3100" width="17" style="64" customWidth="1"/>
    <col min="3101" max="3334" width="9" style="64"/>
    <col min="3335" max="3335" width="26.265625" style="64" customWidth="1"/>
    <col min="3336" max="3336" width="24.265625" style="64" customWidth="1"/>
    <col min="3337" max="3337" width="16" style="64" customWidth="1"/>
    <col min="3338" max="3338" width="16.265625" style="64" customWidth="1"/>
    <col min="3339" max="3339" width="17" style="64" bestFit="1" customWidth="1"/>
    <col min="3340" max="3340" width="22.265625" style="64" customWidth="1"/>
    <col min="3341" max="3341" width="19.265625" style="64" customWidth="1"/>
    <col min="3342" max="3342" width="26" style="64" bestFit="1" customWidth="1"/>
    <col min="3343" max="3343" width="20.73046875" style="64" customWidth="1"/>
    <col min="3344" max="3344" width="25.86328125" style="64" customWidth="1"/>
    <col min="3345" max="3345" width="17" style="64" customWidth="1"/>
    <col min="3346" max="3346" width="23.86328125" style="64" customWidth="1"/>
    <col min="3347" max="3347" width="21.73046875" style="64" customWidth="1"/>
    <col min="3348" max="3348" width="16.265625" style="64" bestFit="1" customWidth="1"/>
    <col min="3349" max="3349" width="18.73046875" style="64" bestFit="1" customWidth="1"/>
    <col min="3350" max="3350" width="17.73046875" style="64" customWidth="1"/>
    <col min="3351" max="3351" width="17" style="64" customWidth="1"/>
    <col min="3352" max="3352" width="14.86328125" style="64" customWidth="1"/>
    <col min="3353" max="3353" width="14.265625" style="64" customWidth="1"/>
    <col min="3354" max="3354" width="17" style="64" customWidth="1"/>
    <col min="3355" max="3355" width="17.73046875" style="64" customWidth="1"/>
    <col min="3356" max="3356" width="17" style="64" customWidth="1"/>
    <col min="3357" max="3590" width="9" style="64"/>
    <col min="3591" max="3591" width="26.265625" style="64" customWidth="1"/>
    <col min="3592" max="3592" width="24.265625" style="64" customWidth="1"/>
    <col min="3593" max="3593" width="16" style="64" customWidth="1"/>
    <col min="3594" max="3594" width="16.265625" style="64" customWidth="1"/>
    <col min="3595" max="3595" width="17" style="64" bestFit="1" customWidth="1"/>
    <col min="3596" max="3596" width="22.265625" style="64" customWidth="1"/>
    <col min="3597" max="3597" width="19.265625" style="64" customWidth="1"/>
    <col min="3598" max="3598" width="26" style="64" bestFit="1" customWidth="1"/>
    <col min="3599" max="3599" width="20.73046875" style="64" customWidth="1"/>
    <col min="3600" max="3600" width="25.86328125" style="64" customWidth="1"/>
    <col min="3601" max="3601" width="17" style="64" customWidth="1"/>
    <col min="3602" max="3602" width="23.86328125" style="64" customWidth="1"/>
    <col min="3603" max="3603" width="21.73046875" style="64" customWidth="1"/>
    <col min="3604" max="3604" width="16.265625" style="64" bestFit="1" customWidth="1"/>
    <col min="3605" max="3605" width="18.73046875" style="64" bestFit="1" customWidth="1"/>
    <col min="3606" max="3606" width="17.73046875" style="64" customWidth="1"/>
    <col min="3607" max="3607" width="17" style="64" customWidth="1"/>
    <col min="3608" max="3608" width="14.86328125" style="64" customWidth="1"/>
    <col min="3609" max="3609" width="14.265625" style="64" customWidth="1"/>
    <col min="3610" max="3610" width="17" style="64" customWidth="1"/>
    <col min="3611" max="3611" width="17.73046875" style="64" customWidth="1"/>
    <col min="3612" max="3612" width="17" style="64" customWidth="1"/>
    <col min="3613" max="3846" width="9" style="64"/>
    <col min="3847" max="3847" width="26.265625" style="64" customWidth="1"/>
    <col min="3848" max="3848" width="24.265625" style="64" customWidth="1"/>
    <col min="3849" max="3849" width="16" style="64" customWidth="1"/>
    <col min="3850" max="3850" width="16.265625" style="64" customWidth="1"/>
    <col min="3851" max="3851" width="17" style="64" bestFit="1" customWidth="1"/>
    <col min="3852" max="3852" width="22.265625" style="64" customWidth="1"/>
    <col min="3853" max="3853" width="19.265625" style="64" customWidth="1"/>
    <col min="3854" max="3854" width="26" style="64" bestFit="1" customWidth="1"/>
    <col min="3855" max="3855" width="20.73046875" style="64" customWidth="1"/>
    <col min="3856" max="3856" width="25.86328125" style="64" customWidth="1"/>
    <col min="3857" max="3857" width="17" style="64" customWidth="1"/>
    <col min="3858" max="3858" width="23.86328125" style="64" customWidth="1"/>
    <col min="3859" max="3859" width="21.73046875" style="64" customWidth="1"/>
    <col min="3860" max="3860" width="16.265625" style="64" bestFit="1" customWidth="1"/>
    <col min="3861" max="3861" width="18.73046875" style="64" bestFit="1" customWidth="1"/>
    <col min="3862" max="3862" width="17.73046875" style="64" customWidth="1"/>
    <col min="3863" max="3863" width="17" style="64" customWidth="1"/>
    <col min="3864" max="3864" width="14.86328125" style="64" customWidth="1"/>
    <col min="3865" max="3865" width="14.265625" style="64" customWidth="1"/>
    <col min="3866" max="3866" width="17" style="64" customWidth="1"/>
    <col min="3867" max="3867" width="17.73046875" style="64" customWidth="1"/>
    <col min="3868" max="3868" width="17" style="64" customWidth="1"/>
    <col min="3869" max="4102" width="9" style="64"/>
    <col min="4103" max="4103" width="26.265625" style="64" customWidth="1"/>
    <col min="4104" max="4104" width="24.265625" style="64" customWidth="1"/>
    <col min="4105" max="4105" width="16" style="64" customWidth="1"/>
    <col min="4106" max="4106" width="16.265625" style="64" customWidth="1"/>
    <col min="4107" max="4107" width="17" style="64" bestFit="1" customWidth="1"/>
    <col min="4108" max="4108" width="22.265625" style="64" customWidth="1"/>
    <col min="4109" max="4109" width="19.265625" style="64" customWidth="1"/>
    <col min="4110" max="4110" width="26" style="64" bestFit="1" customWidth="1"/>
    <col min="4111" max="4111" width="20.73046875" style="64" customWidth="1"/>
    <col min="4112" max="4112" width="25.86328125" style="64" customWidth="1"/>
    <col min="4113" max="4113" width="17" style="64" customWidth="1"/>
    <col min="4114" max="4114" width="23.86328125" style="64" customWidth="1"/>
    <col min="4115" max="4115" width="21.73046875" style="64" customWidth="1"/>
    <col min="4116" max="4116" width="16.265625" style="64" bestFit="1" customWidth="1"/>
    <col min="4117" max="4117" width="18.73046875" style="64" bestFit="1" customWidth="1"/>
    <col min="4118" max="4118" width="17.73046875" style="64" customWidth="1"/>
    <col min="4119" max="4119" width="17" style="64" customWidth="1"/>
    <col min="4120" max="4120" width="14.86328125" style="64" customWidth="1"/>
    <col min="4121" max="4121" width="14.265625" style="64" customWidth="1"/>
    <col min="4122" max="4122" width="17" style="64" customWidth="1"/>
    <col min="4123" max="4123" width="17.73046875" style="64" customWidth="1"/>
    <col min="4124" max="4124" width="17" style="64" customWidth="1"/>
    <col min="4125" max="4358" width="9" style="64"/>
    <col min="4359" max="4359" width="26.265625" style="64" customWidth="1"/>
    <col min="4360" max="4360" width="24.265625" style="64" customWidth="1"/>
    <col min="4361" max="4361" width="16" style="64" customWidth="1"/>
    <col min="4362" max="4362" width="16.265625" style="64" customWidth="1"/>
    <col min="4363" max="4363" width="17" style="64" bestFit="1" customWidth="1"/>
    <col min="4364" max="4364" width="22.265625" style="64" customWidth="1"/>
    <col min="4365" max="4365" width="19.265625" style="64" customWidth="1"/>
    <col min="4366" max="4366" width="26" style="64" bestFit="1" customWidth="1"/>
    <col min="4367" max="4367" width="20.73046875" style="64" customWidth="1"/>
    <col min="4368" max="4368" width="25.86328125" style="64" customWidth="1"/>
    <col min="4369" max="4369" width="17" style="64" customWidth="1"/>
    <col min="4370" max="4370" width="23.86328125" style="64" customWidth="1"/>
    <col min="4371" max="4371" width="21.73046875" style="64" customWidth="1"/>
    <col min="4372" max="4372" width="16.265625" style="64" bestFit="1" customWidth="1"/>
    <col min="4373" max="4373" width="18.73046875" style="64" bestFit="1" customWidth="1"/>
    <col min="4374" max="4374" width="17.73046875" style="64" customWidth="1"/>
    <col min="4375" max="4375" width="17" style="64" customWidth="1"/>
    <col min="4376" max="4376" width="14.86328125" style="64" customWidth="1"/>
    <col min="4377" max="4377" width="14.265625" style="64" customWidth="1"/>
    <col min="4378" max="4378" width="17" style="64" customWidth="1"/>
    <col min="4379" max="4379" width="17.73046875" style="64" customWidth="1"/>
    <col min="4380" max="4380" width="17" style="64" customWidth="1"/>
    <col min="4381" max="4614" width="9" style="64"/>
    <col min="4615" max="4615" width="26.265625" style="64" customWidth="1"/>
    <col min="4616" max="4616" width="24.265625" style="64" customWidth="1"/>
    <col min="4617" max="4617" width="16" style="64" customWidth="1"/>
    <col min="4618" max="4618" width="16.265625" style="64" customWidth="1"/>
    <col min="4619" max="4619" width="17" style="64" bestFit="1" customWidth="1"/>
    <col min="4620" max="4620" width="22.265625" style="64" customWidth="1"/>
    <col min="4621" max="4621" width="19.265625" style="64" customWidth="1"/>
    <col min="4622" max="4622" width="26" style="64" bestFit="1" customWidth="1"/>
    <col min="4623" max="4623" width="20.73046875" style="64" customWidth="1"/>
    <col min="4624" max="4624" width="25.86328125" style="64" customWidth="1"/>
    <col min="4625" max="4625" width="17" style="64" customWidth="1"/>
    <col min="4626" max="4626" width="23.86328125" style="64" customWidth="1"/>
    <col min="4627" max="4627" width="21.73046875" style="64" customWidth="1"/>
    <col min="4628" max="4628" width="16.265625" style="64" bestFit="1" customWidth="1"/>
    <col min="4629" max="4629" width="18.73046875" style="64" bestFit="1" customWidth="1"/>
    <col min="4630" max="4630" width="17.73046875" style="64" customWidth="1"/>
    <col min="4631" max="4631" width="17" style="64" customWidth="1"/>
    <col min="4632" max="4632" width="14.86328125" style="64" customWidth="1"/>
    <col min="4633" max="4633" width="14.265625" style="64" customWidth="1"/>
    <col min="4634" max="4634" width="17" style="64" customWidth="1"/>
    <col min="4635" max="4635" width="17.73046875" style="64" customWidth="1"/>
    <col min="4636" max="4636" width="17" style="64" customWidth="1"/>
    <col min="4637" max="4870" width="9" style="64"/>
    <col min="4871" max="4871" width="26.265625" style="64" customWidth="1"/>
    <col min="4872" max="4872" width="24.265625" style="64" customWidth="1"/>
    <col min="4873" max="4873" width="16" style="64" customWidth="1"/>
    <col min="4874" max="4874" width="16.265625" style="64" customWidth="1"/>
    <col min="4875" max="4875" width="17" style="64" bestFit="1" customWidth="1"/>
    <col min="4876" max="4876" width="22.265625" style="64" customWidth="1"/>
    <col min="4877" max="4877" width="19.265625" style="64" customWidth="1"/>
    <col min="4878" max="4878" width="26" style="64" bestFit="1" customWidth="1"/>
    <col min="4879" max="4879" width="20.73046875" style="64" customWidth="1"/>
    <col min="4880" max="4880" width="25.86328125" style="64" customWidth="1"/>
    <col min="4881" max="4881" width="17" style="64" customWidth="1"/>
    <col min="4882" max="4882" width="23.86328125" style="64" customWidth="1"/>
    <col min="4883" max="4883" width="21.73046875" style="64" customWidth="1"/>
    <col min="4884" max="4884" width="16.265625" style="64" bestFit="1" customWidth="1"/>
    <col min="4885" max="4885" width="18.73046875" style="64" bestFit="1" customWidth="1"/>
    <col min="4886" max="4886" width="17.73046875" style="64" customWidth="1"/>
    <col min="4887" max="4887" width="17" style="64" customWidth="1"/>
    <col min="4888" max="4888" width="14.86328125" style="64" customWidth="1"/>
    <col min="4889" max="4889" width="14.265625" style="64" customWidth="1"/>
    <col min="4890" max="4890" width="17" style="64" customWidth="1"/>
    <col min="4891" max="4891" width="17.73046875" style="64" customWidth="1"/>
    <col min="4892" max="4892" width="17" style="64" customWidth="1"/>
    <col min="4893" max="5126" width="9" style="64"/>
    <col min="5127" max="5127" width="26.265625" style="64" customWidth="1"/>
    <col min="5128" max="5128" width="24.265625" style="64" customWidth="1"/>
    <col min="5129" max="5129" width="16" style="64" customWidth="1"/>
    <col min="5130" max="5130" width="16.265625" style="64" customWidth="1"/>
    <col min="5131" max="5131" width="17" style="64" bestFit="1" customWidth="1"/>
    <col min="5132" max="5132" width="22.265625" style="64" customWidth="1"/>
    <col min="5133" max="5133" width="19.265625" style="64" customWidth="1"/>
    <col min="5134" max="5134" width="26" style="64" bestFit="1" customWidth="1"/>
    <col min="5135" max="5135" width="20.73046875" style="64" customWidth="1"/>
    <col min="5136" max="5136" width="25.86328125" style="64" customWidth="1"/>
    <col min="5137" max="5137" width="17" style="64" customWidth="1"/>
    <col min="5138" max="5138" width="23.86328125" style="64" customWidth="1"/>
    <col min="5139" max="5139" width="21.73046875" style="64" customWidth="1"/>
    <col min="5140" max="5140" width="16.265625" style="64" bestFit="1" customWidth="1"/>
    <col min="5141" max="5141" width="18.73046875" style="64" bestFit="1" customWidth="1"/>
    <col min="5142" max="5142" width="17.73046875" style="64" customWidth="1"/>
    <col min="5143" max="5143" width="17" style="64" customWidth="1"/>
    <col min="5144" max="5144" width="14.86328125" style="64" customWidth="1"/>
    <col min="5145" max="5145" width="14.265625" style="64" customWidth="1"/>
    <col min="5146" max="5146" width="17" style="64" customWidth="1"/>
    <col min="5147" max="5147" width="17.73046875" style="64" customWidth="1"/>
    <col min="5148" max="5148" width="17" style="64" customWidth="1"/>
    <col min="5149" max="5382" width="9" style="64"/>
    <col min="5383" max="5383" width="26.265625" style="64" customWidth="1"/>
    <col min="5384" max="5384" width="24.265625" style="64" customWidth="1"/>
    <col min="5385" max="5385" width="16" style="64" customWidth="1"/>
    <col min="5386" max="5386" width="16.265625" style="64" customWidth="1"/>
    <col min="5387" max="5387" width="17" style="64" bestFit="1" customWidth="1"/>
    <col min="5388" max="5388" width="22.265625" style="64" customWidth="1"/>
    <col min="5389" max="5389" width="19.265625" style="64" customWidth="1"/>
    <col min="5390" max="5390" width="26" style="64" bestFit="1" customWidth="1"/>
    <col min="5391" max="5391" width="20.73046875" style="64" customWidth="1"/>
    <col min="5392" max="5392" width="25.86328125" style="64" customWidth="1"/>
    <col min="5393" max="5393" width="17" style="64" customWidth="1"/>
    <col min="5394" max="5394" width="23.86328125" style="64" customWidth="1"/>
    <col min="5395" max="5395" width="21.73046875" style="64" customWidth="1"/>
    <col min="5396" max="5396" width="16.265625" style="64" bestFit="1" customWidth="1"/>
    <col min="5397" max="5397" width="18.73046875" style="64" bestFit="1" customWidth="1"/>
    <col min="5398" max="5398" width="17.73046875" style="64" customWidth="1"/>
    <col min="5399" max="5399" width="17" style="64" customWidth="1"/>
    <col min="5400" max="5400" width="14.86328125" style="64" customWidth="1"/>
    <col min="5401" max="5401" width="14.265625" style="64" customWidth="1"/>
    <col min="5402" max="5402" width="17" style="64" customWidth="1"/>
    <col min="5403" max="5403" width="17.73046875" style="64" customWidth="1"/>
    <col min="5404" max="5404" width="17" style="64" customWidth="1"/>
    <col min="5405" max="5638" width="9" style="64"/>
    <col min="5639" max="5639" width="26.265625" style="64" customWidth="1"/>
    <col min="5640" max="5640" width="24.265625" style="64" customWidth="1"/>
    <col min="5641" max="5641" width="16" style="64" customWidth="1"/>
    <col min="5642" max="5642" width="16.265625" style="64" customWidth="1"/>
    <col min="5643" max="5643" width="17" style="64" bestFit="1" customWidth="1"/>
    <col min="5644" max="5644" width="22.265625" style="64" customWidth="1"/>
    <col min="5645" max="5645" width="19.265625" style="64" customWidth="1"/>
    <col min="5646" max="5646" width="26" style="64" bestFit="1" customWidth="1"/>
    <col min="5647" max="5647" width="20.73046875" style="64" customWidth="1"/>
    <col min="5648" max="5648" width="25.86328125" style="64" customWidth="1"/>
    <col min="5649" max="5649" width="17" style="64" customWidth="1"/>
    <col min="5650" max="5650" width="23.86328125" style="64" customWidth="1"/>
    <col min="5651" max="5651" width="21.73046875" style="64" customWidth="1"/>
    <col min="5652" max="5652" width="16.265625" style="64" bestFit="1" customWidth="1"/>
    <col min="5653" max="5653" width="18.73046875" style="64" bestFit="1" customWidth="1"/>
    <col min="5654" max="5654" width="17.73046875" style="64" customWidth="1"/>
    <col min="5655" max="5655" width="17" style="64" customWidth="1"/>
    <col min="5656" max="5656" width="14.86328125" style="64" customWidth="1"/>
    <col min="5657" max="5657" width="14.265625" style="64" customWidth="1"/>
    <col min="5658" max="5658" width="17" style="64" customWidth="1"/>
    <col min="5659" max="5659" width="17.73046875" style="64" customWidth="1"/>
    <col min="5660" max="5660" width="17" style="64" customWidth="1"/>
    <col min="5661" max="5894" width="9" style="64"/>
    <col min="5895" max="5895" width="26.265625" style="64" customWidth="1"/>
    <col min="5896" max="5896" width="24.265625" style="64" customWidth="1"/>
    <col min="5897" max="5897" width="16" style="64" customWidth="1"/>
    <col min="5898" max="5898" width="16.265625" style="64" customWidth="1"/>
    <col min="5899" max="5899" width="17" style="64" bestFit="1" customWidth="1"/>
    <col min="5900" max="5900" width="22.265625" style="64" customWidth="1"/>
    <col min="5901" max="5901" width="19.265625" style="64" customWidth="1"/>
    <col min="5902" max="5902" width="26" style="64" bestFit="1" customWidth="1"/>
    <col min="5903" max="5903" width="20.73046875" style="64" customWidth="1"/>
    <col min="5904" max="5904" width="25.86328125" style="64" customWidth="1"/>
    <col min="5905" max="5905" width="17" style="64" customWidth="1"/>
    <col min="5906" max="5906" width="23.86328125" style="64" customWidth="1"/>
    <col min="5907" max="5907" width="21.73046875" style="64" customWidth="1"/>
    <col min="5908" max="5908" width="16.265625" style="64" bestFit="1" customWidth="1"/>
    <col min="5909" max="5909" width="18.73046875" style="64" bestFit="1" customWidth="1"/>
    <col min="5910" max="5910" width="17.73046875" style="64" customWidth="1"/>
    <col min="5911" max="5911" width="17" style="64" customWidth="1"/>
    <col min="5912" max="5912" width="14.86328125" style="64" customWidth="1"/>
    <col min="5913" max="5913" width="14.265625" style="64" customWidth="1"/>
    <col min="5914" max="5914" width="17" style="64" customWidth="1"/>
    <col min="5915" max="5915" width="17.73046875" style="64" customWidth="1"/>
    <col min="5916" max="5916" width="17" style="64" customWidth="1"/>
    <col min="5917" max="6150" width="9" style="64"/>
    <col min="6151" max="6151" width="26.265625" style="64" customWidth="1"/>
    <col min="6152" max="6152" width="24.265625" style="64" customWidth="1"/>
    <col min="6153" max="6153" width="16" style="64" customWidth="1"/>
    <col min="6154" max="6154" width="16.265625" style="64" customWidth="1"/>
    <col min="6155" max="6155" width="17" style="64" bestFit="1" customWidth="1"/>
    <col min="6156" max="6156" width="22.265625" style="64" customWidth="1"/>
    <col min="6157" max="6157" width="19.265625" style="64" customWidth="1"/>
    <col min="6158" max="6158" width="26" style="64" bestFit="1" customWidth="1"/>
    <col min="6159" max="6159" width="20.73046875" style="64" customWidth="1"/>
    <col min="6160" max="6160" width="25.86328125" style="64" customWidth="1"/>
    <col min="6161" max="6161" width="17" style="64" customWidth="1"/>
    <col min="6162" max="6162" width="23.86328125" style="64" customWidth="1"/>
    <col min="6163" max="6163" width="21.73046875" style="64" customWidth="1"/>
    <col min="6164" max="6164" width="16.265625" style="64" bestFit="1" customWidth="1"/>
    <col min="6165" max="6165" width="18.73046875" style="64" bestFit="1" customWidth="1"/>
    <col min="6166" max="6166" width="17.73046875" style="64" customWidth="1"/>
    <col min="6167" max="6167" width="17" style="64" customWidth="1"/>
    <col min="6168" max="6168" width="14.86328125" style="64" customWidth="1"/>
    <col min="6169" max="6169" width="14.265625" style="64" customWidth="1"/>
    <col min="6170" max="6170" width="17" style="64" customWidth="1"/>
    <col min="6171" max="6171" width="17.73046875" style="64" customWidth="1"/>
    <col min="6172" max="6172" width="17" style="64" customWidth="1"/>
    <col min="6173" max="6406" width="9" style="64"/>
    <col min="6407" max="6407" width="26.265625" style="64" customWidth="1"/>
    <col min="6408" max="6408" width="24.265625" style="64" customWidth="1"/>
    <col min="6409" max="6409" width="16" style="64" customWidth="1"/>
    <col min="6410" max="6410" width="16.265625" style="64" customWidth="1"/>
    <col min="6411" max="6411" width="17" style="64" bestFit="1" customWidth="1"/>
    <col min="6412" max="6412" width="22.265625" style="64" customWidth="1"/>
    <col min="6413" max="6413" width="19.265625" style="64" customWidth="1"/>
    <col min="6414" max="6414" width="26" style="64" bestFit="1" customWidth="1"/>
    <col min="6415" max="6415" width="20.73046875" style="64" customWidth="1"/>
    <col min="6416" max="6416" width="25.86328125" style="64" customWidth="1"/>
    <col min="6417" max="6417" width="17" style="64" customWidth="1"/>
    <col min="6418" max="6418" width="23.86328125" style="64" customWidth="1"/>
    <col min="6419" max="6419" width="21.73046875" style="64" customWidth="1"/>
    <col min="6420" max="6420" width="16.265625" style="64" bestFit="1" customWidth="1"/>
    <col min="6421" max="6421" width="18.73046875" style="64" bestFit="1" customWidth="1"/>
    <col min="6422" max="6422" width="17.73046875" style="64" customWidth="1"/>
    <col min="6423" max="6423" width="17" style="64" customWidth="1"/>
    <col min="6424" max="6424" width="14.86328125" style="64" customWidth="1"/>
    <col min="6425" max="6425" width="14.265625" style="64" customWidth="1"/>
    <col min="6426" max="6426" width="17" style="64" customWidth="1"/>
    <col min="6427" max="6427" width="17.73046875" style="64" customWidth="1"/>
    <col min="6428" max="6428" width="17" style="64" customWidth="1"/>
    <col min="6429" max="6662" width="9" style="64"/>
    <col min="6663" max="6663" width="26.265625" style="64" customWidth="1"/>
    <col min="6664" max="6664" width="24.265625" style="64" customWidth="1"/>
    <col min="6665" max="6665" width="16" style="64" customWidth="1"/>
    <col min="6666" max="6666" width="16.265625" style="64" customWidth="1"/>
    <col min="6667" max="6667" width="17" style="64" bestFit="1" customWidth="1"/>
    <col min="6668" max="6668" width="22.265625" style="64" customWidth="1"/>
    <col min="6669" max="6669" width="19.265625" style="64" customWidth="1"/>
    <col min="6670" max="6670" width="26" style="64" bestFit="1" customWidth="1"/>
    <col min="6671" max="6671" width="20.73046875" style="64" customWidth="1"/>
    <col min="6672" max="6672" width="25.86328125" style="64" customWidth="1"/>
    <col min="6673" max="6673" width="17" style="64" customWidth="1"/>
    <col min="6674" max="6674" width="23.86328125" style="64" customWidth="1"/>
    <col min="6675" max="6675" width="21.73046875" style="64" customWidth="1"/>
    <col min="6676" max="6676" width="16.265625" style="64" bestFit="1" customWidth="1"/>
    <col min="6677" max="6677" width="18.73046875" style="64" bestFit="1" customWidth="1"/>
    <col min="6678" max="6678" width="17.73046875" style="64" customWidth="1"/>
    <col min="6679" max="6679" width="17" style="64" customWidth="1"/>
    <col min="6680" max="6680" width="14.86328125" style="64" customWidth="1"/>
    <col min="6681" max="6681" width="14.265625" style="64" customWidth="1"/>
    <col min="6682" max="6682" width="17" style="64" customWidth="1"/>
    <col min="6683" max="6683" width="17.73046875" style="64" customWidth="1"/>
    <col min="6684" max="6684" width="17" style="64" customWidth="1"/>
    <col min="6685" max="6918" width="9" style="64"/>
    <col min="6919" max="6919" width="26.265625" style="64" customWidth="1"/>
    <col min="6920" max="6920" width="24.265625" style="64" customWidth="1"/>
    <col min="6921" max="6921" width="16" style="64" customWidth="1"/>
    <col min="6922" max="6922" width="16.265625" style="64" customWidth="1"/>
    <col min="6923" max="6923" width="17" style="64" bestFit="1" customWidth="1"/>
    <col min="6924" max="6924" width="22.265625" style="64" customWidth="1"/>
    <col min="6925" max="6925" width="19.265625" style="64" customWidth="1"/>
    <col min="6926" max="6926" width="26" style="64" bestFit="1" customWidth="1"/>
    <col min="6927" max="6927" width="20.73046875" style="64" customWidth="1"/>
    <col min="6928" max="6928" width="25.86328125" style="64" customWidth="1"/>
    <col min="6929" max="6929" width="17" style="64" customWidth="1"/>
    <col min="6930" max="6930" width="23.86328125" style="64" customWidth="1"/>
    <col min="6931" max="6931" width="21.73046875" style="64" customWidth="1"/>
    <col min="6932" max="6932" width="16.265625" style="64" bestFit="1" customWidth="1"/>
    <col min="6933" max="6933" width="18.73046875" style="64" bestFit="1" customWidth="1"/>
    <col min="6934" max="6934" width="17.73046875" style="64" customWidth="1"/>
    <col min="6935" max="6935" width="17" style="64" customWidth="1"/>
    <col min="6936" max="6936" width="14.86328125" style="64" customWidth="1"/>
    <col min="6937" max="6937" width="14.265625" style="64" customWidth="1"/>
    <col min="6938" max="6938" width="17" style="64" customWidth="1"/>
    <col min="6939" max="6939" width="17.73046875" style="64" customWidth="1"/>
    <col min="6940" max="6940" width="17" style="64" customWidth="1"/>
    <col min="6941" max="7174" width="9" style="64"/>
    <col min="7175" max="7175" width="26.265625" style="64" customWidth="1"/>
    <col min="7176" max="7176" width="24.265625" style="64" customWidth="1"/>
    <col min="7177" max="7177" width="16" style="64" customWidth="1"/>
    <col min="7178" max="7178" width="16.265625" style="64" customWidth="1"/>
    <col min="7179" max="7179" width="17" style="64" bestFit="1" customWidth="1"/>
    <col min="7180" max="7180" width="22.265625" style="64" customWidth="1"/>
    <col min="7181" max="7181" width="19.265625" style="64" customWidth="1"/>
    <col min="7182" max="7182" width="26" style="64" bestFit="1" customWidth="1"/>
    <col min="7183" max="7183" width="20.73046875" style="64" customWidth="1"/>
    <col min="7184" max="7184" width="25.86328125" style="64" customWidth="1"/>
    <col min="7185" max="7185" width="17" style="64" customWidth="1"/>
    <col min="7186" max="7186" width="23.86328125" style="64" customWidth="1"/>
    <col min="7187" max="7187" width="21.73046875" style="64" customWidth="1"/>
    <col min="7188" max="7188" width="16.265625" style="64" bestFit="1" customWidth="1"/>
    <col min="7189" max="7189" width="18.73046875" style="64" bestFit="1" customWidth="1"/>
    <col min="7190" max="7190" width="17.73046875" style="64" customWidth="1"/>
    <col min="7191" max="7191" width="17" style="64" customWidth="1"/>
    <col min="7192" max="7192" width="14.86328125" style="64" customWidth="1"/>
    <col min="7193" max="7193" width="14.265625" style="64" customWidth="1"/>
    <col min="7194" max="7194" width="17" style="64" customWidth="1"/>
    <col min="7195" max="7195" width="17.73046875" style="64" customWidth="1"/>
    <col min="7196" max="7196" width="17" style="64" customWidth="1"/>
    <col min="7197" max="7430" width="9" style="64"/>
    <col min="7431" max="7431" width="26.265625" style="64" customWidth="1"/>
    <col min="7432" max="7432" width="24.265625" style="64" customWidth="1"/>
    <col min="7433" max="7433" width="16" style="64" customWidth="1"/>
    <col min="7434" max="7434" width="16.265625" style="64" customWidth="1"/>
    <col min="7435" max="7435" width="17" style="64" bestFit="1" customWidth="1"/>
    <col min="7436" max="7436" width="22.265625" style="64" customWidth="1"/>
    <col min="7437" max="7437" width="19.265625" style="64" customWidth="1"/>
    <col min="7438" max="7438" width="26" style="64" bestFit="1" customWidth="1"/>
    <col min="7439" max="7439" width="20.73046875" style="64" customWidth="1"/>
    <col min="7440" max="7440" width="25.86328125" style="64" customWidth="1"/>
    <col min="7441" max="7441" width="17" style="64" customWidth="1"/>
    <col min="7442" max="7442" width="23.86328125" style="64" customWidth="1"/>
    <col min="7443" max="7443" width="21.73046875" style="64" customWidth="1"/>
    <col min="7444" max="7444" width="16.265625" style="64" bestFit="1" customWidth="1"/>
    <col min="7445" max="7445" width="18.73046875" style="64" bestFit="1" customWidth="1"/>
    <col min="7446" max="7446" width="17.73046875" style="64" customWidth="1"/>
    <col min="7447" max="7447" width="17" style="64" customWidth="1"/>
    <col min="7448" max="7448" width="14.86328125" style="64" customWidth="1"/>
    <col min="7449" max="7449" width="14.265625" style="64" customWidth="1"/>
    <col min="7450" max="7450" width="17" style="64" customWidth="1"/>
    <col min="7451" max="7451" width="17.73046875" style="64" customWidth="1"/>
    <col min="7452" max="7452" width="17" style="64" customWidth="1"/>
    <col min="7453" max="7686" width="9" style="64"/>
    <col min="7687" max="7687" width="26.265625" style="64" customWidth="1"/>
    <col min="7688" max="7688" width="24.265625" style="64" customWidth="1"/>
    <col min="7689" max="7689" width="16" style="64" customWidth="1"/>
    <col min="7690" max="7690" width="16.265625" style="64" customWidth="1"/>
    <col min="7691" max="7691" width="17" style="64" bestFit="1" customWidth="1"/>
    <col min="7692" max="7692" width="22.265625" style="64" customWidth="1"/>
    <col min="7693" max="7693" width="19.265625" style="64" customWidth="1"/>
    <col min="7694" max="7694" width="26" style="64" bestFit="1" customWidth="1"/>
    <col min="7695" max="7695" width="20.73046875" style="64" customWidth="1"/>
    <col min="7696" max="7696" width="25.86328125" style="64" customWidth="1"/>
    <col min="7697" max="7697" width="17" style="64" customWidth="1"/>
    <col min="7698" max="7698" width="23.86328125" style="64" customWidth="1"/>
    <col min="7699" max="7699" width="21.73046875" style="64" customWidth="1"/>
    <col min="7700" max="7700" width="16.265625" style="64" bestFit="1" customWidth="1"/>
    <col min="7701" max="7701" width="18.73046875" style="64" bestFit="1" customWidth="1"/>
    <col min="7702" max="7702" width="17.73046875" style="64" customWidth="1"/>
    <col min="7703" max="7703" width="17" style="64" customWidth="1"/>
    <col min="7704" max="7704" width="14.86328125" style="64" customWidth="1"/>
    <col min="7705" max="7705" width="14.265625" style="64" customWidth="1"/>
    <col min="7706" max="7706" width="17" style="64" customWidth="1"/>
    <col min="7707" max="7707" width="17.73046875" style="64" customWidth="1"/>
    <col min="7708" max="7708" width="17" style="64" customWidth="1"/>
    <col min="7709" max="7942" width="9" style="64"/>
    <col min="7943" max="7943" width="26.265625" style="64" customWidth="1"/>
    <col min="7944" max="7944" width="24.265625" style="64" customWidth="1"/>
    <col min="7945" max="7945" width="16" style="64" customWidth="1"/>
    <col min="7946" max="7946" width="16.265625" style="64" customWidth="1"/>
    <col min="7947" max="7947" width="17" style="64" bestFit="1" customWidth="1"/>
    <col min="7948" max="7948" width="22.265625" style="64" customWidth="1"/>
    <col min="7949" max="7949" width="19.265625" style="64" customWidth="1"/>
    <col min="7950" max="7950" width="26" style="64" bestFit="1" customWidth="1"/>
    <col min="7951" max="7951" width="20.73046875" style="64" customWidth="1"/>
    <col min="7952" max="7952" width="25.86328125" style="64" customWidth="1"/>
    <col min="7953" max="7953" width="17" style="64" customWidth="1"/>
    <col min="7954" max="7954" width="23.86328125" style="64" customWidth="1"/>
    <col min="7955" max="7955" width="21.73046875" style="64" customWidth="1"/>
    <col min="7956" max="7956" width="16.265625" style="64" bestFit="1" customWidth="1"/>
    <col min="7957" max="7957" width="18.73046875" style="64" bestFit="1" customWidth="1"/>
    <col min="7958" max="7958" width="17.73046875" style="64" customWidth="1"/>
    <col min="7959" max="7959" width="17" style="64" customWidth="1"/>
    <col min="7960" max="7960" width="14.86328125" style="64" customWidth="1"/>
    <col min="7961" max="7961" width="14.265625" style="64" customWidth="1"/>
    <col min="7962" max="7962" width="17" style="64" customWidth="1"/>
    <col min="7963" max="7963" width="17.73046875" style="64" customWidth="1"/>
    <col min="7964" max="7964" width="17" style="64" customWidth="1"/>
    <col min="7965" max="8198" width="9" style="64"/>
    <col min="8199" max="8199" width="26.265625" style="64" customWidth="1"/>
    <col min="8200" max="8200" width="24.265625" style="64" customWidth="1"/>
    <col min="8201" max="8201" width="16" style="64" customWidth="1"/>
    <col min="8202" max="8202" width="16.265625" style="64" customWidth="1"/>
    <col min="8203" max="8203" width="17" style="64" bestFit="1" customWidth="1"/>
    <col min="8204" max="8204" width="22.265625" style="64" customWidth="1"/>
    <col min="8205" max="8205" width="19.265625" style="64" customWidth="1"/>
    <col min="8206" max="8206" width="26" style="64" bestFit="1" customWidth="1"/>
    <col min="8207" max="8207" width="20.73046875" style="64" customWidth="1"/>
    <col min="8208" max="8208" width="25.86328125" style="64" customWidth="1"/>
    <col min="8209" max="8209" width="17" style="64" customWidth="1"/>
    <col min="8210" max="8210" width="23.86328125" style="64" customWidth="1"/>
    <col min="8211" max="8211" width="21.73046875" style="64" customWidth="1"/>
    <col min="8212" max="8212" width="16.265625" style="64" bestFit="1" customWidth="1"/>
    <col min="8213" max="8213" width="18.73046875" style="64" bestFit="1" customWidth="1"/>
    <col min="8214" max="8214" width="17.73046875" style="64" customWidth="1"/>
    <col min="8215" max="8215" width="17" style="64" customWidth="1"/>
    <col min="8216" max="8216" width="14.86328125" style="64" customWidth="1"/>
    <col min="8217" max="8217" width="14.265625" style="64" customWidth="1"/>
    <col min="8218" max="8218" width="17" style="64" customWidth="1"/>
    <col min="8219" max="8219" width="17.73046875" style="64" customWidth="1"/>
    <col min="8220" max="8220" width="17" style="64" customWidth="1"/>
    <col min="8221" max="8454" width="9" style="64"/>
    <col min="8455" max="8455" width="26.265625" style="64" customWidth="1"/>
    <col min="8456" max="8456" width="24.265625" style="64" customWidth="1"/>
    <col min="8457" max="8457" width="16" style="64" customWidth="1"/>
    <col min="8458" max="8458" width="16.265625" style="64" customWidth="1"/>
    <col min="8459" max="8459" width="17" style="64" bestFit="1" customWidth="1"/>
    <col min="8460" max="8460" width="22.265625" style="64" customWidth="1"/>
    <col min="8461" max="8461" width="19.265625" style="64" customWidth="1"/>
    <col min="8462" max="8462" width="26" style="64" bestFit="1" customWidth="1"/>
    <col min="8463" max="8463" width="20.73046875" style="64" customWidth="1"/>
    <col min="8464" max="8464" width="25.86328125" style="64" customWidth="1"/>
    <col min="8465" max="8465" width="17" style="64" customWidth="1"/>
    <col min="8466" max="8466" width="23.86328125" style="64" customWidth="1"/>
    <col min="8467" max="8467" width="21.73046875" style="64" customWidth="1"/>
    <col min="8468" max="8468" width="16.265625" style="64" bestFit="1" customWidth="1"/>
    <col min="8469" max="8469" width="18.73046875" style="64" bestFit="1" customWidth="1"/>
    <col min="8470" max="8470" width="17.73046875" style="64" customWidth="1"/>
    <col min="8471" max="8471" width="17" style="64" customWidth="1"/>
    <col min="8472" max="8472" width="14.86328125" style="64" customWidth="1"/>
    <col min="8473" max="8473" width="14.265625" style="64" customWidth="1"/>
    <col min="8474" max="8474" width="17" style="64" customWidth="1"/>
    <col min="8475" max="8475" width="17.73046875" style="64" customWidth="1"/>
    <col min="8476" max="8476" width="17" style="64" customWidth="1"/>
    <col min="8477" max="8710" width="9" style="64"/>
    <col min="8711" max="8711" width="26.265625" style="64" customWidth="1"/>
    <col min="8712" max="8712" width="24.265625" style="64" customWidth="1"/>
    <col min="8713" max="8713" width="16" style="64" customWidth="1"/>
    <col min="8714" max="8714" width="16.265625" style="64" customWidth="1"/>
    <col min="8715" max="8715" width="17" style="64" bestFit="1" customWidth="1"/>
    <col min="8716" max="8716" width="22.265625" style="64" customWidth="1"/>
    <col min="8717" max="8717" width="19.265625" style="64" customWidth="1"/>
    <col min="8718" max="8718" width="26" style="64" bestFit="1" customWidth="1"/>
    <col min="8719" max="8719" width="20.73046875" style="64" customWidth="1"/>
    <col min="8720" max="8720" width="25.86328125" style="64" customWidth="1"/>
    <col min="8721" max="8721" width="17" style="64" customWidth="1"/>
    <col min="8722" max="8722" width="23.86328125" style="64" customWidth="1"/>
    <col min="8723" max="8723" width="21.73046875" style="64" customWidth="1"/>
    <col min="8724" max="8724" width="16.265625" style="64" bestFit="1" customWidth="1"/>
    <col min="8725" max="8725" width="18.73046875" style="64" bestFit="1" customWidth="1"/>
    <col min="8726" max="8726" width="17.73046875" style="64" customWidth="1"/>
    <col min="8727" max="8727" width="17" style="64" customWidth="1"/>
    <col min="8728" max="8728" width="14.86328125" style="64" customWidth="1"/>
    <col min="8729" max="8729" width="14.265625" style="64" customWidth="1"/>
    <col min="8730" max="8730" width="17" style="64" customWidth="1"/>
    <col min="8731" max="8731" width="17.73046875" style="64" customWidth="1"/>
    <col min="8732" max="8732" width="17" style="64" customWidth="1"/>
    <col min="8733" max="8966" width="9" style="64"/>
    <col min="8967" max="8967" width="26.265625" style="64" customWidth="1"/>
    <col min="8968" max="8968" width="24.265625" style="64" customWidth="1"/>
    <col min="8969" max="8969" width="16" style="64" customWidth="1"/>
    <col min="8970" max="8970" width="16.265625" style="64" customWidth="1"/>
    <col min="8971" max="8971" width="17" style="64" bestFit="1" customWidth="1"/>
    <col min="8972" max="8972" width="22.265625" style="64" customWidth="1"/>
    <col min="8973" max="8973" width="19.265625" style="64" customWidth="1"/>
    <col min="8974" max="8974" width="26" style="64" bestFit="1" customWidth="1"/>
    <col min="8975" max="8975" width="20.73046875" style="64" customWidth="1"/>
    <col min="8976" max="8976" width="25.86328125" style="64" customWidth="1"/>
    <col min="8977" max="8977" width="17" style="64" customWidth="1"/>
    <col min="8978" max="8978" width="23.86328125" style="64" customWidth="1"/>
    <col min="8979" max="8979" width="21.73046875" style="64" customWidth="1"/>
    <col min="8980" max="8980" width="16.265625" style="64" bestFit="1" customWidth="1"/>
    <col min="8981" max="8981" width="18.73046875" style="64" bestFit="1" customWidth="1"/>
    <col min="8982" max="8982" width="17.73046875" style="64" customWidth="1"/>
    <col min="8983" max="8983" width="17" style="64" customWidth="1"/>
    <col min="8984" max="8984" width="14.86328125" style="64" customWidth="1"/>
    <col min="8985" max="8985" width="14.265625" style="64" customWidth="1"/>
    <col min="8986" max="8986" width="17" style="64" customWidth="1"/>
    <col min="8987" max="8987" width="17.73046875" style="64" customWidth="1"/>
    <col min="8988" max="8988" width="17" style="64" customWidth="1"/>
    <col min="8989" max="9222" width="9" style="64"/>
    <col min="9223" max="9223" width="26.265625" style="64" customWidth="1"/>
    <col min="9224" max="9224" width="24.265625" style="64" customWidth="1"/>
    <col min="9225" max="9225" width="16" style="64" customWidth="1"/>
    <col min="9226" max="9226" width="16.265625" style="64" customWidth="1"/>
    <col min="9227" max="9227" width="17" style="64" bestFit="1" customWidth="1"/>
    <col min="9228" max="9228" width="22.265625" style="64" customWidth="1"/>
    <col min="9229" max="9229" width="19.265625" style="64" customWidth="1"/>
    <col min="9230" max="9230" width="26" style="64" bestFit="1" customWidth="1"/>
    <col min="9231" max="9231" width="20.73046875" style="64" customWidth="1"/>
    <col min="9232" max="9232" width="25.86328125" style="64" customWidth="1"/>
    <col min="9233" max="9233" width="17" style="64" customWidth="1"/>
    <col min="9234" max="9234" width="23.86328125" style="64" customWidth="1"/>
    <col min="9235" max="9235" width="21.73046875" style="64" customWidth="1"/>
    <col min="9236" max="9236" width="16.265625" style="64" bestFit="1" customWidth="1"/>
    <col min="9237" max="9237" width="18.73046875" style="64" bestFit="1" customWidth="1"/>
    <col min="9238" max="9238" width="17.73046875" style="64" customWidth="1"/>
    <col min="9239" max="9239" width="17" style="64" customWidth="1"/>
    <col min="9240" max="9240" width="14.86328125" style="64" customWidth="1"/>
    <col min="9241" max="9241" width="14.265625" style="64" customWidth="1"/>
    <col min="9242" max="9242" width="17" style="64" customWidth="1"/>
    <col min="9243" max="9243" width="17.73046875" style="64" customWidth="1"/>
    <col min="9244" max="9244" width="17" style="64" customWidth="1"/>
    <col min="9245" max="9478" width="9" style="64"/>
    <col min="9479" max="9479" width="26.265625" style="64" customWidth="1"/>
    <col min="9480" max="9480" width="24.265625" style="64" customWidth="1"/>
    <col min="9481" max="9481" width="16" style="64" customWidth="1"/>
    <col min="9482" max="9482" width="16.265625" style="64" customWidth="1"/>
    <col min="9483" max="9483" width="17" style="64" bestFit="1" customWidth="1"/>
    <col min="9484" max="9484" width="22.265625" style="64" customWidth="1"/>
    <col min="9485" max="9485" width="19.265625" style="64" customWidth="1"/>
    <col min="9486" max="9486" width="26" style="64" bestFit="1" customWidth="1"/>
    <col min="9487" max="9487" width="20.73046875" style="64" customWidth="1"/>
    <col min="9488" max="9488" width="25.86328125" style="64" customWidth="1"/>
    <col min="9489" max="9489" width="17" style="64" customWidth="1"/>
    <col min="9490" max="9490" width="23.86328125" style="64" customWidth="1"/>
    <col min="9491" max="9491" width="21.73046875" style="64" customWidth="1"/>
    <col min="9492" max="9492" width="16.265625" style="64" bestFit="1" customWidth="1"/>
    <col min="9493" max="9493" width="18.73046875" style="64" bestFit="1" customWidth="1"/>
    <col min="9494" max="9494" width="17.73046875" style="64" customWidth="1"/>
    <col min="9495" max="9495" width="17" style="64" customWidth="1"/>
    <col min="9496" max="9496" width="14.86328125" style="64" customWidth="1"/>
    <col min="9497" max="9497" width="14.265625" style="64" customWidth="1"/>
    <col min="9498" max="9498" width="17" style="64" customWidth="1"/>
    <col min="9499" max="9499" width="17.73046875" style="64" customWidth="1"/>
    <col min="9500" max="9500" width="17" style="64" customWidth="1"/>
    <col min="9501" max="9734" width="9" style="64"/>
    <col min="9735" max="9735" width="26.265625" style="64" customWidth="1"/>
    <col min="9736" max="9736" width="24.265625" style="64" customWidth="1"/>
    <col min="9737" max="9737" width="16" style="64" customWidth="1"/>
    <col min="9738" max="9738" width="16.265625" style="64" customWidth="1"/>
    <col min="9739" max="9739" width="17" style="64" bestFit="1" customWidth="1"/>
    <col min="9740" max="9740" width="22.265625" style="64" customWidth="1"/>
    <col min="9741" max="9741" width="19.265625" style="64" customWidth="1"/>
    <col min="9742" max="9742" width="26" style="64" bestFit="1" customWidth="1"/>
    <col min="9743" max="9743" width="20.73046875" style="64" customWidth="1"/>
    <col min="9744" max="9744" width="25.86328125" style="64" customWidth="1"/>
    <col min="9745" max="9745" width="17" style="64" customWidth="1"/>
    <col min="9746" max="9746" width="23.86328125" style="64" customWidth="1"/>
    <col min="9747" max="9747" width="21.73046875" style="64" customWidth="1"/>
    <col min="9748" max="9748" width="16.265625" style="64" bestFit="1" customWidth="1"/>
    <col min="9749" max="9749" width="18.73046875" style="64" bestFit="1" customWidth="1"/>
    <col min="9750" max="9750" width="17.73046875" style="64" customWidth="1"/>
    <col min="9751" max="9751" width="17" style="64" customWidth="1"/>
    <col min="9752" max="9752" width="14.86328125" style="64" customWidth="1"/>
    <col min="9753" max="9753" width="14.265625" style="64" customWidth="1"/>
    <col min="9754" max="9754" width="17" style="64" customWidth="1"/>
    <col min="9755" max="9755" width="17.73046875" style="64" customWidth="1"/>
    <col min="9756" max="9756" width="17" style="64" customWidth="1"/>
    <col min="9757" max="9990" width="9" style="64"/>
    <col min="9991" max="9991" width="26.265625" style="64" customWidth="1"/>
    <col min="9992" max="9992" width="24.265625" style="64" customWidth="1"/>
    <col min="9993" max="9993" width="16" style="64" customWidth="1"/>
    <col min="9994" max="9994" width="16.265625" style="64" customWidth="1"/>
    <col min="9995" max="9995" width="17" style="64" bestFit="1" customWidth="1"/>
    <col min="9996" max="9996" width="22.265625" style="64" customWidth="1"/>
    <col min="9997" max="9997" width="19.265625" style="64" customWidth="1"/>
    <col min="9998" max="9998" width="26" style="64" bestFit="1" customWidth="1"/>
    <col min="9999" max="9999" width="20.73046875" style="64" customWidth="1"/>
    <col min="10000" max="10000" width="25.86328125" style="64" customWidth="1"/>
    <col min="10001" max="10001" width="17" style="64" customWidth="1"/>
    <col min="10002" max="10002" width="23.86328125" style="64" customWidth="1"/>
    <col min="10003" max="10003" width="21.73046875" style="64" customWidth="1"/>
    <col min="10004" max="10004" width="16.265625" style="64" bestFit="1" customWidth="1"/>
    <col min="10005" max="10005" width="18.73046875" style="64" bestFit="1" customWidth="1"/>
    <col min="10006" max="10006" width="17.73046875" style="64" customWidth="1"/>
    <col min="10007" max="10007" width="17" style="64" customWidth="1"/>
    <col min="10008" max="10008" width="14.86328125" style="64" customWidth="1"/>
    <col min="10009" max="10009" width="14.265625" style="64" customWidth="1"/>
    <col min="10010" max="10010" width="17" style="64" customWidth="1"/>
    <col min="10011" max="10011" width="17.73046875" style="64" customWidth="1"/>
    <col min="10012" max="10012" width="17" style="64" customWidth="1"/>
    <col min="10013" max="10246" width="9" style="64"/>
    <col min="10247" max="10247" width="26.265625" style="64" customWidth="1"/>
    <col min="10248" max="10248" width="24.265625" style="64" customWidth="1"/>
    <col min="10249" max="10249" width="16" style="64" customWidth="1"/>
    <col min="10250" max="10250" width="16.265625" style="64" customWidth="1"/>
    <col min="10251" max="10251" width="17" style="64" bestFit="1" customWidth="1"/>
    <col min="10252" max="10252" width="22.265625" style="64" customWidth="1"/>
    <col min="10253" max="10253" width="19.265625" style="64" customWidth="1"/>
    <col min="10254" max="10254" width="26" style="64" bestFit="1" customWidth="1"/>
    <col min="10255" max="10255" width="20.73046875" style="64" customWidth="1"/>
    <col min="10256" max="10256" width="25.86328125" style="64" customWidth="1"/>
    <col min="10257" max="10257" width="17" style="64" customWidth="1"/>
    <col min="10258" max="10258" width="23.86328125" style="64" customWidth="1"/>
    <col min="10259" max="10259" width="21.73046875" style="64" customWidth="1"/>
    <col min="10260" max="10260" width="16.265625" style="64" bestFit="1" customWidth="1"/>
    <col min="10261" max="10261" width="18.73046875" style="64" bestFit="1" customWidth="1"/>
    <col min="10262" max="10262" width="17.73046875" style="64" customWidth="1"/>
    <col min="10263" max="10263" width="17" style="64" customWidth="1"/>
    <col min="10264" max="10264" width="14.86328125" style="64" customWidth="1"/>
    <col min="10265" max="10265" width="14.265625" style="64" customWidth="1"/>
    <col min="10266" max="10266" width="17" style="64" customWidth="1"/>
    <col min="10267" max="10267" width="17.73046875" style="64" customWidth="1"/>
    <col min="10268" max="10268" width="17" style="64" customWidth="1"/>
    <col min="10269" max="10502" width="9" style="64"/>
    <col min="10503" max="10503" width="26.265625" style="64" customWidth="1"/>
    <col min="10504" max="10504" width="24.265625" style="64" customWidth="1"/>
    <col min="10505" max="10505" width="16" style="64" customWidth="1"/>
    <col min="10506" max="10506" width="16.265625" style="64" customWidth="1"/>
    <col min="10507" max="10507" width="17" style="64" bestFit="1" customWidth="1"/>
    <col min="10508" max="10508" width="22.265625" style="64" customWidth="1"/>
    <col min="10509" max="10509" width="19.265625" style="64" customWidth="1"/>
    <col min="10510" max="10510" width="26" style="64" bestFit="1" customWidth="1"/>
    <col min="10511" max="10511" width="20.73046875" style="64" customWidth="1"/>
    <col min="10512" max="10512" width="25.86328125" style="64" customWidth="1"/>
    <col min="10513" max="10513" width="17" style="64" customWidth="1"/>
    <col min="10514" max="10514" width="23.86328125" style="64" customWidth="1"/>
    <col min="10515" max="10515" width="21.73046875" style="64" customWidth="1"/>
    <col min="10516" max="10516" width="16.265625" style="64" bestFit="1" customWidth="1"/>
    <col min="10517" max="10517" width="18.73046875" style="64" bestFit="1" customWidth="1"/>
    <col min="10518" max="10518" width="17.73046875" style="64" customWidth="1"/>
    <col min="10519" max="10519" width="17" style="64" customWidth="1"/>
    <col min="10520" max="10520" width="14.86328125" style="64" customWidth="1"/>
    <col min="10521" max="10521" width="14.265625" style="64" customWidth="1"/>
    <col min="10522" max="10522" width="17" style="64" customWidth="1"/>
    <col min="10523" max="10523" width="17.73046875" style="64" customWidth="1"/>
    <col min="10524" max="10524" width="17" style="64" customWidth="1"/>
    <col min="10525" max="10758" width="9" style="64"/>
    <col min="10759" max="10759" width="26.265625" style="64" customWidth="1"/>
    <col min="10760" max="10760" width="24.265625" style="64" customWidth="1"/>
    <col min="10761" max="10761" width="16" style="64" customWidth="1"/>
    <col min="10762" max="10762" width="16.265625" style="64" customWidth="1"/>
    <col min="10763" max="10763" width="17" style="64" bestFit="1" customWidth="1"/>
    <col min="10764" max="10764" width="22.265625" style="64" customWidth="1"/>
    <col min="10765" max="10765" width="19.265625" style="64" customWidth="1"/>
    <col min="10766" max="10766" width="26" style="64" bestFit="1" customWidth="1"/>
    <col min="10767" max="10767" width="20.73046875" style="64" customWidth="1"/>
    <col min="10768" max="10768" width="25.86328125" style="64" customWidth="1"/>
    <col min="10769" max="10769" width="17" style="64" customWidth="1"/>
    <col min="10770" max="10770" width="23.86328125" style="64" customWidth="1"/>
    <col min="10771" max="10771" width="21.73046875" style="64" customWidth="1"/>
    <col min="10772" max="10772" width="16.265625" style="64" bestFit="1" customWidth="1"/>
    <col min="10773" max="10773" width="18.73046875" style="64" bestFit="1" customWidth="1"/>
    <col min="10774" max="10774" width="17.73046875" style="64" customWidth="1"/>
    <col min="10775" max="10775" width="17" style="64" customWidth="1"/>
    <col min="10776" max="10776" width="14.86328125" style="64" customWidth="1"/>
    <col min="10777" max="10777" width="14.265625" style="64" customWidth="1"/>
    <col min="10778" max="10778" width="17" style="64" customWidth="1"/>
    <col min="10779" max="10779" width="17.73046875" style="64" customWidth="1"/>
    <col min="10780" max="10780" width="17" style="64" customWidth="1"/>
    <col min="10781" max="11014" width="9" style="64"/>
    <col min="11015" max="11015" width="26.265625" style="64" customWidth="1"/>
    <col min="11016" max="11016" width="24.265625" style="64" customWidth="1"/>
    <col min="11017" max="11017" width="16" style="64" customWidth="1"/>
    <col min="11018" max="11018" width="16.265625" style="64" customWidth="1"/>
    <col min="11019" max="11019" width="17" style="64" bestFit="1" customWidth="1"/>
    <col min="11020" max="11020" width="22.265625" style="64" customWidth="1"/>
    <col min="11021" max="11021" width="19.265625" style="64" customWidth="1"/>
    <col min="11022" max="11022" width="26" style="64" bestFit="1" customWidth="1"/>
    <col min="11023" max="11023" width="20.73046875" style="64" customWidth="1"/>
    <col min="11024" max="11024" width="25.86328125" style="64" customWidth="1"/>
    <col min="11025" max="11025" width="17" style="64" customWidth="1"/>
    <col min="11026" max="11026" width="23.86328125" style="64" customWidth="1"/>
    <col min="11027" max="11027" width="21.73046875" style="64" customWidth="1"/>
    <col min="11028" max="11028" width="16.265625" style="64" bestFit="1" customWidth="1"/>
    <col min="11029" max="11029" width="18.73046875" style="64" bestFit="1" customWidth="1"/>
    <col min="11030" max="11030" width="17.73046875" style="64" customWidth="1"/>
    <col min="11031" max="11031" width="17" style="64" customWidth="1"/>
    <col min="11032" max="11032" width="14.86328125" style="64" customWidth="1"/>
    <col min="11033" max="11033" width="14.265625" style="64" customWidth="1"/>
    <col min="11034" max="11034" width="17" style="64" customWidth="1"/>
    <col min="11035" max="11035" width="17.73046875" style="64" customWidth="1"/>
    <col min="11036" max="11036" width="17" style="64" customWidth="1"/>
    <col min="11037" max="11270" width="9" style="64"/>
    <col min="11271" max="11271" width="26.265625" style="64" customWidth="1"/>
    <col min="11272" max="11272" width="24.265625" style="64" customWidth="1"/>
    <col min="11273" max="11273" width="16" style="64" customWidth="1"/>
    <col min="11274" max="11274" width="16.265625" style="64" customWidth="1"/>
    <col min="11275" max="11275" width="17" style="64" bestFit="1" customWidth="1"/>
    <col min="11276" max="11276" width="22.265625" style="64" customWidth="1"/>
    <col min="11277" max="11277" width="19.265625" style="64" customWidth="1"/>
    <col min="11278" max="11278" width="26" style="64" bestFit="1" customWidth="1"/>
    <col min="11279" max="11279" width="20.73046875" style="64" customWidth="1"/>
    <col min="11280" max="11280" width="25.86328125" style="64" customWidth="1"/>
    <col min="11281" max="11281" width="17" style="64" customWidth="1"/>
    <col min="11282" max="11282" width="23.86328125" style="64" customWidth="1"/>
    <col min="11283" max="11283" width="21.73046875" style="64" customWidth="1"/>
    <col min="11284" max="11284" width="16.265625" style="64" bestFit="1" customWidth="1"/>
    <col min="11285" max="11285" width="18.73046875" style="64" bestFit="1" customWidth="1"/>
    <col min="11286" max="11286" width="17.73046875" style="64" customWidth="1"/>
    <col min="11287" max="11287" width="17" style="64" customWidth="1"/>
    <col min="11288" max="11288" width="14.86328125" style="64" customWidth="1"/>
    <col min="11289" max="11289" width="14.265625" style="64" customWidth="1"/>
    <col min="11290" max="11290" width="17" style="64" customWidth="1"/>
    <col min="11291" max="11291" width="17.73046875" style="64" customWidth="1"/>
    <col min="11292" max="11292" width="17" style="64" customWidth="1"/>
    <col min="11293" max="11526" width="9" style="64"/>
    <col min="11527" max="11527" width="26.265625" style="64" customWidth="1"/>
    <col min="11528" max="11528" width="24.265625" style="64" customWidth="1"/>
    <col min="11529" max="11529" width="16" style="64" customWidth="1"/>
    <col min="11530" max="11530" width="16.265625" style="64" customWidth="1"/>
    <col min="11531" max="11531" width="17" style="64" bestFit="1" customWidth="1"/>
    <col min="11532" max="11532" width="22.265625" style="64" customWidth="1"/>
    <col min="11533" max="11533" width="19.265625" style="64" customWidth="1"/>
    <col min="11534" max="11534" width="26" style="64" bestFit="1" customWidth="1"/>
    <col min="11535" max="11535" width="20.73046875" style="64" customWidth="1"/>
    <col min="11536" max="11536" width="25.86328125" style="64" customWidth="1"/>
    <col min="11537" max="11537" width="17" style="64" customWidth="1"/>
    <col min="11538" max="11538" width="23.86328125" style="64" customWidth="1"/>
    <col min="11539" max="11539" width="21.73046875" style="64" customWidth="1"/>
    <col min="11540" max="11540" width="16.265625" style="64" bestFit="1" customWidth="1"/>
    <col min="11541" max="11541" width="18.73046875" style="64" bestFit="1" customWidth="1"/>
    <col min="11542" max="11542" width="17.73046875" style="64" customWidth="1"/>
    <col min="11543" max="11543" width="17" style="64" customWidth="1"/>
    <col min="11544" max="11544" width="14.86328125" style="64" customWidth="1"/>
    <col min="11545" max="11545" width="14.265625" style="64" customWidth="1"/>
    <col min="11546" max="11546" width="17" style="64" customWidth="1"/>
    <col min="11547" max="11547" width="17.73046875" style="64" customWidth="1"/>
    <col min="11548" max="11548" width="17" style="64" customWidth="1"/>
    <col min="11549" max="11782" width="9" style="64"/>
    <col min="11783" max="11783" width="26.265625" style="64" customWidth="1"/>
    <col min="11784" max="11784" width="24.265625" style="64" customWidth="1"/>
    <col min="11785" max="11785" width="16" style="64" customWidth="1"/>
    <col min="11786" max="11786" width="16.265625" style="64" customWidth="1"/>
    <col min="11787" max="11787" width="17" style="64" bestFit="1" customWidth="1"/>
    <col min="11788" max="11788" width="22.265625" style="64" customWidth="1"/>
    <col min="11789" max="11789" width="19.265625" style="64" customWidth="1"/>
    <col min="11790" max="11790" width="26" style="64" bestFit="1" customWidth="1"/>
    <col min="11791" max="11791" width="20.73046875" style="64" customWidth="1"/>
    <col min="11792" max="11792" width="25.86328125" style="64" customWidth="1"/>
    <col min="11793" max="11793" width="17" style="64" customWidth="1"/>
    <col min="11794" max="11794" width="23.86328125" style="64" customWidth="1"/>
    <col min="11795" max="11795" width="21.73046875" style="64" customWidth="1"/>
    <col min="11796" max="11796" width="16.265625" style="64" bestFit="1" customWidth="1"/>
    <col min="11797" max="11797" width="18.73046875" style="64" bestFit="1" customWidth="1"/>
    <col min="11798" max="11798" width="17.73046875" style="64" customWidth="1"/>
    <col min="11799" max="11799" width="17" style="64" customWidth="1"/>
    <col min="11800" max="11800" width="14.86328125" style="64" customWidth="1"/>
    <col min="11801" max="11801" width="14.265625" style="64" customWidth="1"/>
    <col min="11802" max="11802" width="17" style="64" customWidth="1"/>
    <col min="11803" max="11803" width="17.73046875" style="64" customWidth="1"/>
    <col min="11804" max="11804" width="17" style="64" customWidth="1"/>
    <col min="11805" max="12038" width="9" style="64"/>
    <col min="12039" max="12039" width="26.265625" style="64" customWidth="1"/>
    <col min="12040" max="12040" width="24.265625" style="64" customWidth="1"/>
    <col min="12041" max="12041" width="16" style="64" customWidth="1"/>
    <col min="12042" max="12042" width="16.265625" style="64" customWidth="1"/>
    <col min="12043" max="12043" width="17" style="64" bestFit="1" customWidth="1"/>
    <col min="12044" max="12044" width="22.265625" style="64" customWidth="1"/>
    <col min="12045" max="12045" width="19.265625" style="64" customWidth="1"/>
    <col min="12046" max="12046" width="26" style="64" bestFit="1" customWidth="1"/>
    <col min="12047" max="12047" width="20.73046875" style="64" customWidth="1"/>
    <col min="12048" max="12048" width="25.86328125" style="64" customWidth="1"/>
    <col min="12049" max="12049" width="17" style="64" customWidth="1"/>
    <col min="12050" max="12050" width="23.86328125" style="64" customWidth="1"/>
    <col min="12051" max="12051" width="21.73046875" style="64" customWidth="1"/>
    <col min="12052" max="12052" width="16.265625" style="64" bestFit="1" customWidth="1"/>
    <col min="12053" max="12053" width="18.73046875" style="64" bestFit="1" customWidth="1"/>
    <col min="12054" max="12054" width="17.73046875" style="64" customWidth="1"/>
    <col min="12055" max="12055" width="17" style="64" customWidth="1"/>
    <col min="12056" max="12056" width="14.86328125" style="64" customWidth="1"/>
    <col min="12057" max="12057" width="14.265625" style="64" customWidth="1"/>
    <col min="12058" max="12058" width="17" style="64" customWidth="1"/>
    <col min="12059" max="12059" width="17.73046875" style="64" customWidth="1"/>
    <col min="12060" max="12060" width="17" style="64" customWidth="1"/>
    <col min="12061" max="12294" width="9" style="64"/>
    <col min="12295" max="12295" width="26.265625" style="64" customWidth="1"/>
    <col min="12296" max="12296" width="24.265625" style="64" customWidth="1"/>
    <col min="12297" max="12297" width="16" style="64" customWidth="1"/>
    <col min="12298" max="12298" width="16.265625" style="64" customWidth="1"/>
    <col min="12299" max="12299" width="17" style="64" bestFit="1" customWidth="1"/>
    <col min="12300" max="12300" width="22.265625" style="64" customWidth="1"/>
    <col min="12301" max="12301" width="19.265625" style="64" customWidth="1"/>
    <col min="12302" max="12302" width="26" style="64" bestFit="1" customWidth="1"/>
    <col min="12303" max="12303" width="20.73046875" style="64" customWidth="1"/>
    <col min="12304" max="12304" width="25.86328125" style="64" customWidth="1"/>
    <col min="12305" max="12305" width="17" style="64" customWidth="1"/>
    <col min="12306" max="12306" width="23.86328125" style="64" customWidth="1"/>
    <col min="12307" max="12307" width="21.73046875" style="64" customWidth="1"/>
    <col min="12308" max="12308" width="16.265625" style="64" bestFit="1" customWidth="1"/>
    <col min="12309" max="12309" width="18.73046875" style="64" bestFit="1" customWidth="1"/>
    <col min="12310" max="12310" width="17.73046875" style="64" customWidth="1"/>
    <col min="12311" max="12311" width="17" style="64" customWidth="1"/>
    <col min="12312" max="12312" width="14.86328125" style="64" customWidth="1"/>
    <col min="12313" max="12313" width="14.265625" style="64" customWidth="1"/>
    <col min="12314" max="12314" width="17" style="64" customWidth="1"/>
    <col min="12315" max="12315" width="17.73046875" style="64" customWidth="1"/>
    <col min="12316" max="12316" width="17" style="64" customWidth="1"/>
    <col min="12317" max="12550" width="9" style="64"/>
    <col min="12551" max="12551" width="26.265625" style="64" customWidth="1"/>
    <col min="12552" max="12552" width="24.265625" style="64" customWidth="1"/>
    <col min="12553" max="12553" width="16" style="64" customWidth="1"/>
    <col min="12554" max="12554" width="16.265625" style="64" customWidth="1"/>
    <col min="12555" max="12555" width="17" style="64" bestFit="1" customWidth="1"/>
    <col min="12556" max="12556" width="22.265625" style="64" customWidth="1"/>
    <col min="12557" max="12557" width="19.265625" style="64" customWidth="1"/>
    <col min="12558" max="12558" width="26" style="64" bestFit="1" customWidth="1"/>
    <col min="12559" max="12559" width="20.73046875" style="64" customWidth="1"/>
    <col min="12560" max="12560" width="25.86328125" style="64" customWidth="1"/>
    <col min="12561" max="12561" width="17" style="64" customWidth="1"/>
    <col min="12562" max="12562" width="23.86328125" style="64" customWidth="1"/>
    <col min="12563" max="12563" width="21.73046875" style="64" customWidth="1"/>
    <col min="12564" max="12564" width="16.265625" style="64" bestFit="1" customWidth="1"/>
    <col min="12565" max="12565" width="18.73046875" style="64" bestFit="1" customWidth="1"/>
    <col min="12566" max="12566" width="17.73046875" style="64" customWidth="1"/>
    <col min="12567" max="12567" width="17" style="64" customWidth="1"/>
    <col min="12568" max="12568" width="14.86328125" style="64" customWidth="1"/>
    <col min="12569" max="12569" width="14.265625" style="64" customWidth="1"/>
    <col min="12570" max="12570" width="17" style="64" customWidth="1"/>
    <col min="12571" max="12571" width="17.73046875" style="64" customWidth="1"/>
    <col min="12572" max="12572" width="17" style="64" customWidth="1"/>
    <col min="12573" max="12806" width="9" style="64"/>
    <col min="12807" max="12807" width="26.265625" style="64" customWidth="1"/>
    <col min="12808" max="12808" width="24.265625" style="64" customWidth="1"/>
    <col min="12809" max="12809" width="16" style="64" customWidth="1"/>
    <col min="12810" max="12810" width="16.265625" style="64" customWidth="1"/>
    <col min="12811" max="12811" width="17" style="64" bestFit="1" customWidth="1"/>
    <col min="12812" max="12812" width="22.265625" style="64" customWidth="1"/>
    <col min="12813" max="12813" width="19.265625" style="64" customWidth="1"/>
    <col min="12814" max="12814" width="26" style="64" bestFit="1" customWidth="1"/>
    <col min="12815" max="12815" width="20.73046875" style="64" customWidth="1"/>
    <col min="12816" max="12816" width="25.86328125" style="64" customWidth="1"/>
    <col min="12817" max="12817" width="17" style="64" customWidth="1"/>
    <col min="12818" max="12818" width="23.86328125" style="64" customWidth="1"/>
    <col min="12819" max="12819" width="21.73046875" style="64" customWidth="1"/>
    <col min="12820" max="12820" width="16.265625" style="64" bestFit="1" customWidth="1"/>
    <col min="12821" max="12821" width="18.73046875" style="64" bestFit="1" customWidth="1"/>
    <col min="12822" max="12822" width="17.73046875" style="64" customWidth="1"/>
    <col min="12823" max="12823" width="17" style="64" customWidth="1"/>
    <col min="12824" max="12824" width="14.86328125" style="64" customWidth="1"/>
    <col min="12825" max="12825" width="14.265625" style="64" customWidth="1"/>
    <col min="12826" max="12826" width="17" style="64" customWidth="1"/>
    <col min="12827" max="12827" width="17.73046875" style="64" customWidth="1"/>
    <col min="12828" max="12828" width="17" style="64" customWidth="1"/>
    <col min="12829" max="13062" width="9" style="64"/>
    <col min="13063" max="13063" width="26.265625" style="64" customWidth="1"/>
    <col min="13064" max="13064" width="24.265625" style="64" customWidth="1"/>
    <col min="13065" max="13065" width="16" style="64" customWidth="1"/>
    <col min="13066" max="13066" width="16.265625" style="64" customWidth="1"/>
    <col min="13067" max="13067" width="17" style="64" bestFit="1" customWidth="1"/>
    <col min="13068" max="13068" width="22.265625" style="64" customWidth="1"/>
    <col min="13069" max="13069" width="19.265625" style="64" customWidth="1"/>
    <col min="13070" max="13070" width="26" style="64" bestFit="1" customWidth="1"/>
    <col min="13071" max="13071" width="20.73046875" style="64" customWidth="1"/>
    <col min="13072" max="13072" width="25.86328125" style="64" customWidth="1"/>
    <col min="13073" max="13073" width="17" style="64" customWidth="1"/>
    <col min="13074" max="13074" width="23.86328125" style="64" customWidth="1"/>
    <col min="13075" max="13075" width="21.73046875" style="64" customWidth="1"/>
    <col min="13076" max="13076" width="16.265625" style="64" bestFit="1" customWidth="1"/>
    <col min="13077" max="13077" width="18.73046875" style="64" bestFit="1" customWidth="1"/>
    <col min="13078" max="13078" width="17.73046875" style="64" customWidth="1"/>
    <col min="13079" max="13079" width="17" style="64" customWidth="1"/>
    <col min="13080" max="13080" width="14.86328125" style="64" customWidth="1"/>
    <col min="13081" max="13081" width="14.265625" style="64" customWidth="1"/>
    <col min="13082" max="13082" width="17" style="64" customWidth="1"/>
    <col min="13083" max="13083" width="17.73046875" style="64" customWidth="1"/>
    <col min="13084" max="13084" width="17" style="64" customWidth="1"/>
    <col min="13085" max="13318" width="9" style="64"/>
    <col min="13319" max="13319" width="26.265625" style="64" customWidth="1"/>
    <col min="13320" max="13320" width="24.265625" style="64" customWidth="1"/>
    <col min="13321" max="13321" width="16" style="64" customWidth="1"/>
    <col min="13322" max="13322" width="16.265625" style="64" customWidth="1"/>
    <col min="13323" max="13323" width="17" style="64" bestFit="1" customWidth="1"/>
    <col min="13324" max="13324" width="22.265625" style="64" customWidth="1"/>
    <col min="13325" max="13325" width="19.265625" style="64" customWidth="1"/>
    <col min="13326" max="13326" width="26" style="64" bestFit="1" customWidth="1"/>
    <col min="13327" max="13327" width="20.73046875" style="64" customWidth="1"/>
    <col min="13328" max="13328" width="25.86328125" style="64" customWidth="1"/>
    <col min="13329" max="13329" width="17" style="64" customWidth="1"/>
    <col min="13330" max="13330" width="23.86328125" style="64" customWidth="1"/>
    <col min="13331" max="13331" width="21.73046875" style="64" customWidth="1"/>
    <col min="13332" max="13332" width="16.265625" style="64" bestFit="1" customWidth="1"/>
    <col min="13333" max="13333" width="18.73046875" style="64" bestFit="1" customWidth="1"/>
    <col min="13334" max="13334" width="17.73046875" style="64" customWidth="1"/>
    <col min="13335" max="13335" width="17" style="64" customWidth="1"/>
    <col min="13336" max="13336" width="14.86328125" style="64" customWidth="1"/>
    <col min="13337" max="13337" width="14.265625" style="64" customWidth="1"/>
    <col min="13338" max="13338" width="17" style="64" customWidth="1"/>
    <col min="13339" max="13339" width="17.73046875" style="64" customWidth="1"/>
    <col min="13340" max="13340" width="17" style="64" customWidth="1"/>
    <col min="13341" max="13574" width="9" style="64"/>
    <col min="13575" max="13575" width="26.265625" style="64" customWidth="1"/>
    <col min="13576" max="13576" width="24.265625" style="64" customWidth="1"/>
    <col min="13577" max="13577" width="16" style="64" customWidth="1"/>
    <col min="13578" max="13578" width="16.265625" style="64" customWidth="1"/>
    <col min="13579" max="13579" width="17" style="64" bestFit="1" customWidth="1"/>
    <col min="13580" max="13580" width="22.265625" style="64" customWidth="1"/>
    <col min="13581" max="13581" width="19.265625" style="64" customWidth="1"/>
    <col min="13582" max="13582" width="26" style="64" bestFit="1" customWidth="1"/>
    <col min="13583" max="13583" width="20.73046875" style="64" customWidth="1"/>
    <col min="13584" max="13584" width="25.86328125" style="64" customWidth="1"/>
    <col min="13585" max="13585" width="17" style="64" customWidth="1"/>
    <col min="13586" max="13586" width="23.86328125" style="64" customWidth="1"/>
    <col min="13587" max="13587" width="21.73046875" style="64" customWidth="1"/>
    <col min="13588" max="13588" width="16.265625" style="64" bestFit="1" customWidth="1"/>
    <col min="13589" max="13589" width="18.73046875" style="64" bestFit="1" customWidth="1"/>
    <col min="13590" max="13590" width="17.73046875" style="64" customWidth="1"/>
    <col min="13591" max="13591" width="17" style="64" customWidth="1"/>
    <col min="13592" max="13592" width="14.86328125" style="64" customWidth="1"/>
    <col min="13593" max="13593" width="14.265625" style="64" customWidth="1"/>
    <col min="13594" max="13594" width="17" style="64" customWidth="1"/>
    <col min="13595" max="13595" width="17.73046875" style="64" customWidth="1"/>
    <col min="13596" max="13596" width="17" style="64" customWidth="1"/>
    <col min="13597" max="13830" width="9" style="64"/>
    <col min="13831" max="13831" width="26.265625" style="64" customWidth="1"/>
    <col min="13832" max="13832" width="24.265625" style="64" customWidth="1"/>
    <col min="13833" max="13833" width="16" style="64" customWidth="1"/>
    <col min="13834" max="13834" width="16.265625" style="64" customWidth="1"/>
    <col min="13835" max="13835" width="17" style="64" bestFit="1" customWidth="1"/>
    <col min="13836" max="13836" width="22.265625" style="64" customWidth="1"/>
    <col min="13837" max="13837" width="19.265625" style="64" customWidth="1"/>
    <col min="13838" max="13838" width="26" style="64" bestFit="1" customWidth="1"/>
    <col min="13839" max="13839" width="20.73046875" style="64" customWidth="1"/>
    <col min="13840" max="13840" width="25.86328125" style="64" customWidth="1"/>
    <col min="13841" max="13841" width="17" style="64" customWidth="1"/>
    <col min="13842" max="13842" width="23.86328125" style="64" customWidth="1"/>
    <col min="13843" max="13843" width="21.73046875" style="64" customWidth="1"/>
    <col min="13844" max="13844" width="16.265625" style="64" bestFit="1" customWidth="1"/>
    <col min="13845" max="13845" width="18.73046875" style="64" bestFit="1" customWidth="1"/>
    <col min="13846" max="13846" width="17.73046875" style="64" customWidth="1"/>
    <col min="13847" max="13847" width="17" style="64" customWidth="1"/>
    <col min="13848" max="13848" width="14.86328125" style="64" customWidth="1"/>
    <col min="13849" max="13849" width="14.265625" style="64" customWidth="1"/>
    <col min="13850" max="13850" width="17" style="64" customWidth="1"/>
    <col min="13851" max="13851" width="17.73046875" style="64" customWidth="1"/>
    <col min="13852" max="13852" width="17" style="64" customWidth="1"/>
    <col min="13853" max="14086" width="9" style="64"/>
    <col min="14087" max="14087" width="26.265625" style="64" customWidth="1"/>
    <col min="14088" max="14088" width="24.265625" style="64" customWidth="1"/>
    <col min="14089" max="14089" width="16" style="64" customWidth="1"/>
    <col min="14090" max="14090" width="16.265625" style="64" customWidth="1"/>
    <col min="14091" max="14091" width="17" style="64" bestFit="1" customWidth="1"/>
    <col min="14092" max="14092" width="22.265625" style="64" customWidth="1"/>
    <col min="14093" max="14093" width="19.265625" style="64" customWidth="1"/>
    <col min="14094" max="14094" width="26" style="64" bestFit="1" customWidth="1"/>
    <col min="14095" max="14095" width="20.73046875" style="64" customWidth="1"/>
    <col min="14096" max="14096" width="25.86328125" style="64" customWidth="1"/>
    <col min="14097" max="14097" width="17" style="64" customWidth="1"/>
    <col min="14098" max="14098" width="23.86328125" style="64" customWidth="1"/>
    <col min="14099" max="14099" width="21.73046875" style="64" customWidth="1"/>
    <col min="14100" max="14100" width="16.265625" style="64" bestFit="1" customWidth="1"/>
    <col min="14101" max="14101" width="18.73046875" style="64" bestFit="1" customWidth="1"/>
    <col min="14102" max="14102" width="17.73046875" style="64" customWidth="1"/>
    <col min="14103" max="14103" width="17" style="64" customWidth="1"/>
    <col min="14104" max="14104" width="14.86328125" style="64" customWidth="1"/>
    <col min="14105" max="14105" width="14.265625" style="64" customWidth="1"/>
    <col min="14106" max="14106" width="17" style="64" customWidth="1"/>
    <col min="14107" max="14107" width="17.73046875" style="64" customWidth="1"/>
    <col min="14108" max="14108" width="17" style="64" customWidth="1"/>
    <col min="14109" max="14342" width="9" style="64"/>
    <col min="14343" max="14343" width="26.265625" style="64" customWidth="1"/>
    <col min="14344" max="14344" width="24.265625" style="64" customWidth="1"/>
    <col min="14345" max="14345" width="16" style="64" customWidth="1"/>
    <col min="14346" max="14346" width="16.265625" style="64" customWidth="1"/>
    <col min="14347" max="14347" width="17" style="64" bestFit="1" customWidth="1"/>
    <col min="14348" max="14348" width="22.265625" style="64" customWidth="1"/>
    <col min="14349" max="14349" width="19.265625" style="64" customWidth="1"/>
    <col min="14350" max="14350" width="26" style="64" bestFit="1" customWidth="1"/>
    <col min="14351" max="14351" width="20.73046875" style="64" customWidth="1"/>
    <col min="14352" max="14352" width="25.86328125" style="64" customWidth="1"/>
    <col min="14353" max="14353" width="17" style="64" customWidth="1"/>
    <col min="14354" max="14354" width="23.86328125" style="64" customWidth="1"/>
    <col min="14355" max="14355" width="21.73046875" style="64" customWidth="1"/>
    <col min="14356" max="14356" width="16.265625" style="64" bestFit="1" customWidth="1"/>
    <col min="14357" max="14357" width="18.73046875" style="64" bestFit="1" customWidth="1"/>
    <col min="14358" max="14358" width="17.73046875" style="64" customWidth="1"/>
    <col min="14359" max="14359" width="17" style="64" customWidth="1"/>
    <col min="14360" max="14360" width="14.86328125" style="64" customWidth="1"/>
    <col min="14361" max="14361" width="14.265625" style="64" customWidth="1"/>
    <col min="14362" max="14362" width="17" style="64" customWidth="1"/>
    <col min="14363" max="14363" width="17.73046875" style="64" customWidth="1"/>
    <col min="14364" max="14364" width="17" style="64" customWidth="1"/>
    <col min="14365" max="14598" width="9" style="64"/>
    <col min="14599" max="14599" width="26.265625" style="64" customWidth="1"/>
    <col min="14600" max="14600" width="24.265625" style="64" customWidth="1"/>
    <col min="14601" max="14601" width="16" style="64" customWidth="1"/>
    <col min="14602" max="14602" width="16.265625" style="64" customWidth="1"/>
    <col min="14603" max="14603" width="17" style="64" bestFit="1" customWidth="1"/>
    <col min="14604" max="14604" width="22.265625" style="64" customWidth="1"/>
    <col min="14605" max="14605" width="19.265625" style="64" customWidth="1"/>
    <col min="14606" max="14606" width="26" style="64" bestFit="1" customWidth="1"/>
    <col min="14607" max="14607" width="20.73046875" style="64" customWidth="1"/>
    <col min="14608" max="14608" width="25.86328125" style="64" customWidth="1"/>
    <col min="14609" max="14609" width="17" style="64" customWidth="1"/>
    <col min="14610" max="14610" width="23.86328125" style="64" customWidth="1"/>
    <col min="14611" max="14611" width="21.73046875" style="64" customWidth="1"/>
    <col min="14612" max="14612" width="16.265625" style="64" bestFit="1" customWidth="1"/>
    <col min="14613" max="14613" width="18.73046875" style="64" bestFit="1" customWidth="1"/>
    <col min="14614" max="14614" width="17.73046875" style="64" customWidth="1"/>
    <col min="14615" max="14615" width="17" style="64" customWidth="1"/>
    <col min="14616" max="14616" width="14.86328125" style="64" customWidth="1"/>
    <col min="14617" max="14617" width="14.265625" style="64" customWidth="1"/>
    <col min="14618" max="14618" width="17" style="64" customWidth="1"/>
    <col min="14619" max="14619" width="17.73046875" style="64" customWidth="1"/>
    <col min="14620" max="14620" width="17" style="64" customWidth="1"/>
    <col min="14621" max="14854" width="9" style="64"/>
    <col min="14855" max="14855" width="26.265625" style="64" customWidth="1"/>
    <col min="14856" max="14856" width="24.265625" style="64" customWidth="1"/>
    <col min="14857" max="14857" width="16" style="64" customWidth="1"/>
    <col min="14858" max="14858" width="16.265625" style="64" customWidth="1"/>
    <col min="14859" max="14859" width="17" style="64" bestFit="1" customWidth="1"/>
    <col min="14860" max="14860" width="22.265625" style="64" customWidth="1"/>
    <col min="14861" max="14861" width="19.265625" style="64" customWidth="1"/>
    <col min="14862" max="14862" width="26" style="64" bestFit="1" customWidth="1"/>
    <col min="14863" max="14863" width="20.73046875" style="64" customWidth="1"/>
    <col min="14864" max="14864" width="25.86328125" style="64" customWidth="1"/>
    <col min="14865" max="14865" width="17" style="64" customWidth="1"/>
    <col min="14866" max="14866" width="23.86328125" style="64" customWidth="1"/>
    <col min="14867" max="14867" width="21.73046875" style="64" customWidth="1"/>
    <col min="14868" max="14868" width="16.265625" style="64" bestFit="1" customWidth="1"/>
    <col min="14869" max="14869" width="18.73046875" style="64" bestFit="1" customWidth="1"/>
    <col min="14870" max="14870" width="17.73046875" style="64" customWidth="1"/>
    <col min="14871" max="14871" width="17" style="64" customWidth="1"/>
    <col min="14872" max="14872" width="14.86328125" style="64" customWidth="1"/>
    <col min="14873" max="14873" width="14.265625" style="64" customWidth="1"/>
    <col min="14874" max="14874" width="17" style="64" customWidth="1"/>
    <col min="14875" max="14875" width="17.73046875" style="64" customWidth="1"/>
    <col min="14876" max="14876" width="17" style="64" customWidth="1"/>
    <col min="14877" max="15110" width="9" style="64"/>
    <col min="15111" max="15111" width="26.265625" style="64" customWidth="1"/>
    <col min="15112" max="15112" width="24.265625" style="64" customWidth="1"/>
    <col min="15113" max="15113" width="16" style="64" customWidth="1"/>
    <col min="15114" max="15114" width="16.265625" style="64" customWidth="1"/>
    <col min="15115" max="15115" width="17" style="64" bestFit="1" customWidth="1"/>
    <col min="15116" max="15116" width="22.265625" style="64" customWidth="1"/>
    <col min="15117" max="15117" width="19.265625" style="64" customWidth="1"/>
    <col min="15118" max="15118" width="26" style="64" bestFit="1" customWidth="1"/>
    <col min="15119" max="15119" width="20.73046875" style="64" customWidth="1"/>
    <col min="15120" max="15120" width="25.86328125" style="64" customWidth="1"/>
    <col min="15121" max="15121" width="17" style="64" customWidth="1"/>
    <col min="15122" max="15122" width="23.86328125" style="64" customWidth="1"/>
    <col min="15123" max="15123" width="21.73046875" style="64" customWidth="1"/>
    <col min="15124" max="15124" width="16.265625" style="64" bestFit="1" customWidth="1"/>
    <col min="15125" max="15125" width="18.73046875" style="64" bestFit="1" customWidth="1"/>
    <col min="15126" max="15126" width="17.73046875" style="64" customWidth="1"/>
    <col min="15127" max="15127" width="17" style="64" customWidth="1"/>
    <col min="15128" max="15128" width="14.86328125" style="64" customWidth="1"/>
    <col min="15129" max="15129" width="14.265625" style="64" customWidth="1"/>
    <col min="15130" max="15130" width="17" style="64" customWidth="1"/>
    <col min="15131" max="15131" width="17.73046875" style="64" customWidth="1"/>
    <col min="15132" max="15132" width="17" style="64" customWidth="1"/>
    <col min="15133" max="15366" width="9" style="64"/>
    <col min="15367" max="15367" width="26.265625" style="64" customWidth="1"/>
    <col min="15368" max="15368" width="24.265625" style="64" customWidth="1"/>
    <col min="15369" max="15369" width="16" style="64" customWidth="1"/>
    <col min="15370" max="15370" width="16.265625" style="64" customWidth="1"/>
    <col min="15371" max="15371" width="17" style="64" bestFit="1" customWidth="1"/>
    <col min="15372" max="15372" width="22.265625" style="64" customWidth="1"/>
    <col min="15373" max="15373" width="19.265625" style="64" customWidth="1"/>
    <col min="15374" max="15374" width="26" style="64" bestFit="1" customWidth="1"/>
    <col min="15375" max="15375" width="20.73046875" style="64" customWidth="1"/>
    <col min="15376" max="15376" width="25.86328125" style="64" customWidth="1"/>
    <col min="15377" max="15377" width="17" style="64" customWidth="1"/>
    <col min="15378" max="15378" width="23.86328125" style="64" customWidth="1"/>
    <col min="15379" max="15379" width="21.73046875" style="64" customWidth="1"/>
    <col min="15380" max="15380" width="16.265625" style="64" bestFit="1" customWidth="1"/>
    <col min="15381" max="15381" width="18.73046875" style="64" bestFit="1" customWidth="1"/>
    <col min="15382" max="15382" width="17.73046875" style="64" customWidth="1"/>
    <col min="15383" max="15383" width="17" style="64" customWidth="1"/>
    <col min="15384" max="15384" width="14.86328125" style="64" customWidth="1"/>
    <col min="15385" max="15385" width="14.265625" style="64" customWidth="1"/>
    <col min="15386" max="15386" width="17" style="64" customWidth="1"/>
    <col min="15387" max="15387" width="17.73046875" style="64" customWidth="1"/>
    <col min="15388" max="15388" width="17" style="64" customWidth="1"/>
    <col min="15389" max="15622" width="9" style="64"/>
    <col min="15623" max="15623" width="26.265625" style="64" customWidth="1"/>
    <col min="15624" max="15624" width="24.265625" style="64" customWidth="1"/>
    <col min="15625" max="15625" width="16" style="64" customWidth="1"/>
    <col min="15626" max="15626" width="16.265625" style="64" customWidth="1"/>
    <col min="15627" max="15627" width="17" style="64" bestFit="1" customWidth="1"/>
    <col min="15628" max="15628" width="22.265625" style="64" customWidth="1"/>
    <col min="15629" max="15629" width="19.265625" style="64" customWidth="1"/>
    <col min="15630" max="15630" width="26" style="64" bestFit="1" customWidth="1"/>
    <col min="15631" max="15631" width="20.73046875" style="64" customWidth="1"/>
    <col min="15632" max="15632" width="25.86328125" style="64" customWidth="1"/>
    <col min="15633" max="15633" width="17" style="64" customWidth="1"/>
    <col min="15634" max="15634" width="23.86328125" style="64" customWidth="1"/>
    <col min="15635" max="15635" width="21.73046875" style="64" customWidth="1"/>
    <col min="15636" max="15636" width="16.265625" style="64" bestFit="1" customWidth="1"/>
    <col min="15637" max="15637" width="18.73046875" style="64" bestFit="1" customWidth="1"/>
    <col min="15638" max="15638" width="17.73046875" style="64" customWidth="1"/>
    <col min="15639" max="15639" width="17" style="64" customWidth="1"/>
    <col min="15640" max="15640" width="14.86328125" style="64" customWidth="1"/>
    <col min="15641" max="15641" width="14.265625" style="64" customWidth="1"/>
    <col min="15642" max="15642" width="17" style="64" customWidth="1"/>
    <col min="15643" max="15643" width="17.73046875" style="64" customWidth="1"/>
    <col min="15644" max="15644" width="17" style="64" customWidth="1"/>
    <col min="15645" max="15878" width="9" style="64"/>
    <col min="15879" max="15879" width="26.265625" style="64" customWidth="1"/>
    <col min="15880" max="15880" width="24.265625" style="64" customWidth="1"/>
    <col min="15881" max="15881" width="16" style="64" customWidth="1"/>
    <col min="15882" max="15882" width="16.265625" style="64" customWidth="1"/>
    <col min="15883" max="15883" width="17" style="64" bestFit="1" customWidth="1"/>
    <col min="15884" max="15884" width="22.265625" style="64" customWidth="1"/>
    <col min="15885" max="15885" width="19.265625" style="64" customWidth="1"/>
    <col min="15886" max="15886" width="26" style="64" bestFit="1" customWidth="1"/>
    <col min="15887" max="15887" width="20.73046875" style="64" customWidth="1"/>
    <col min="15888" max="15888" width="25.86328125" style="64" customWidth="1"/>
    <col min="15889" max="15889" width="17" style="64" customWidth="1"/>
    <col min="15890" max="15890" width="23.86328125" style="64" customWidth="1"/>
    <col min="15891" max="15891" width="21.73046875" style="64" customWidth="1"/>
    <col min="15892" max="15892" width="16.265625" style="64" bestFit="1" customWidth="1"/>
    <col min="15893" max="15893" width="18.73046875" style="64" bestFit="1" customWidth="1"/>
    <col min="15894" max="15894" width="17.73046875" style="64" customWidth="1"/>
    <col min="15895" max="15895" width="17" style="64" customWidth="1"/>
    <col min="15896" max="15896" width="14.86328125" style="64" customWidth="1"/>
    <col min="15897" max="15897" width="14.265625" style="64" customWidth="1"/>
    <col min="15898" max="15898" width="17" style="64" customWidth="1"/>
    <col min="15899" max="15899" width="17.73046875" style="64" customWidth="1"/>
    <col min="15900" max="15900" width="17" style="64" customWidth="1"/>
    <col min="15901" max="16134" width="9" style="64"/>
    <col min="16135" max="16135" width="26.265625" style="64" customWidth="1"/>
    <col min="16136" max="16136" width="24.265625" style="64" customWidth="1"/>
    <col min="16137" max="16137" width="16" style="64" customWidth="1"/>
    <col min="16138" max="16138" width="16.265625" style="64" customWidth="1"/>
    <col min="16139" max="16139" width="17" style="64" bestFit="1" customWidth="1"/>
    <col min="16140" max="16140" width="22.265625" style="64" customWidth="1"/>
    <col min="16141" max="16141" width="19.265625" style="64" customWidth="1"/>
    <col min="16142" max="16142" width="26" style="64" bestFit="1" customWidth="1"/>
    <col min="16143" max="16143" width="20.73046875" style="64" customWidth="1"/>
    <col min="16144" max="16144" width="25.86328125" style="64" customWidth="1"/>
    <col min="16145" max="16145" width="17" style="64" customWidth="1"/>
    <col min="16146" max="16146" width="23.86328125" style="64" customWidth="1"/>
    <col min="16147" max="16147" width="21.73046875" style="64" customWidth="1"/>
    <col min="16148" max="16148" width="16.265625" style="64" bestFit="1" customWidth="1"/>
    <col min="16149" max="16149" width="18.73046875" style="64" bestFit="1" customWidth="1"/>
    <col min="16150" max="16150" width="17.73046875" style="64" customWidth="1"/>
    <col min="16151" max="16151" width="17" style="64" customWidth="1"/>
    <col min="16152" max="16152" width="14.86328125" style="64" customWidth="1"/>
    <col min="16153" max="16153" width="14.265625" style="64" customWidth="1"/>
    <col min="16154" max="16154" width="17" style="64" customWidth="1"/>
    <col min="16155" max="16155" width="17.73046875" style="64" customWidth="1"/>
    <col min="16156" max="16156" width="17" style="64" customWidth="1"/>
    <col min="16157" max="16384" width="9" style="64"/>
  </cols>
  <sheetData>
    <row r="1" spans="1:28" ht="13.15" x14ac:dyDescent="0.4">
      <c r="A1" s="141" t="s">
        <v>47</v>
      </c>
      <c r="G1" s="91"/>
    </row>
    <row r="2" spans="1:28" ht="13.15" thickBot="1" x14ac:dyDescent="0.4"/>
    <row r="3" spans="1:28" ht="15" customHeight="1" thickBot="1" x14ac:dyDescent="0.45">
      <c r="C3" s="173" t="s">
        <v>9</v>
      </c>
      <c r="D3" s="174"/>
      <c r="E3" s="174"/>
      <c r="F3" s="175"/>
      <c r="G3" s="176" t="s">
        <v>2</v>
      </c>
      <c r="H3" s="177"/>
      <c r="I3" s="177"/>
      <c r="J3" s="177"/>
      <c r="K3" s="177"/>
      <c r="L3" s="177"/>
      <c r="M3" s="177"/>
      <c r="N3" s="177"/>
      <c r="O3" s="177"/>
      <c r="P3" s="177"/>
      <c r="Q3" s="178"/>
      <c r="R3" s="187" t="s">
        <v>14</v>
      </c>
      <c r="S3" s="179" t="s">
        <v>10</v>
      </c>
      <c r="T3" s="180"/>
      <c r="U3" s="180"/>
      <c r="V3" s="180"/>
      <c r="W3" s="180"/>
      <c r="X3" s="181" t="s">
        <v>11</v>
      </c>
      <c r="Y3" s="182"/>
      <c r="Z3" s="182"/>
      <c r="AA3" s="183"/>
      <c r="AB3" s="184" t="s">
        <v>15</v>
      </c>
    </row>
    <row r="4" spans="1:28" ht="63.6" customHeight="1" x14ac:dyDescent="0.4">
      <c r="C4" s="125">
        <v>2022</v>
      </c>
      <c r="D4" s="126" t="s">
        <v>12</v>
      </c>
      <c r="E4" s="126" t="s">
        <v>13</v>
      </c>
      <c r="F4" s="127" t="s">
        <v>8</v>
      </c>
      <c r="G4" s="135">
        <v>2022</v>
      </c>
      <c r="H4" s="136">
        <v>2022</v>
      </c>
      <c r="I4" s="136">
        <v>2022</v>
      </c>
      <c r="J4" s="136">
        <v>2022</v>
      </c>
      <c r="K4" s="136">
        <v>2022</v>
      </c>
      <c r="L4" s="136">
        <v>2022</v>
      </c>
      <c r="M4" s="136">
        <v>2022</v>
      </c>
      <c r="N4" s="136">
        <v>2022</v>
      </c>
      <c r="O4" s="136">
        <v>2022</v>
      </c>
      <c r="P4" s="136">
        <v>2022</v>
      </c>
      <c r="Q4" s="190" t="s">
        <v>8</v>
      </c>
      <c r="R4" s="188"/>
      <c r="S4" s="193"/>
      <c r="T4" s="202" t="s">
        <v>54</v>
      </c>
      <c r="U4" s="205" t="s">
        <v>55</v>
      </c>
      <c r="V4" s="202" t="s">
        <v>84</v>
      </c>
      <c r="W4" s="208" t="s">
        <v>50</v>
      </c>
      <c r="X4" s="211" t="s">
        <v>51</v>
      </c>
      <c r="Y4" s="196" t="s">
        <v>52</v>
      </c>
      <c r="Z4" s="196" t="s">
        <v>56</v>
      </c>
      <c r="AA4" s="199" t="s">
        <v>49</v>
      </c>
      <c r="AB4" s="185"/>
    </row>
    <row r="5" spans="1:28" ht="14.65" customHeight="1" x14ac:dyDescent="0.4">
      <c r="B5" s="121" t="s">
        <v>3</v>
      </c>
      <c r="C5" s="128" t="s">
        <v>5</v>
      </c>
      <c r="D5" s="129" t="s">
        <v>5</v>
      </c>
      <c r="E5" s="129" t="s">
        <v>5</v>
      </c>
      <c r="F5" s="130"/>
      <c r="G5" s="137">
        <v>1130</v>
      </c>
      <c r="H5" s="138">
        <v>2211</v>
      </c>
      <c r="I5" s="138">
        <v>2560</v>
      </c>
      <c r="J5" s="138">
        <v>2599</v>
      </c>
      <c r="K5" s="138">
        <v>2600</v>
      </c>
      <c r="L5" s="138">
        <v>2610</v>
      </c>
      <c r="M5" s="138">
        <v>2620</v>
      </c>
      <c r="N5" s="138" t="s">
        <v>22</v>
      </c>
      <c r="O5" s="138" t="s">
        <v>23</v>
      </c>
      <c r="P5" s="138">
        <v>1120</v>
      </c>
      <c r="Q5" s="191"/>
      <c r="R5" s="188"/>
      <c r="S5" s="194"/>
      <c r="T5" s="203"/>
      <c r="U5" s="206"/>
      <c r="V5" s="203"/>
      <c r="W5" s="209"/>
      <c r="X5" s="212"/>
      <c r="Y5" s="197"/>
      <c r="Z5" s="197"/>
      <c r="AA5" s="200"/>
      <c r="AB5" s="185"/>
    </row>
    <row r="6" spans="1:28" ht="14.65" customHeight="1" x14ac:dyDescent="0.4">
      <c r="B6" s="121" t="s">
        <v>4</v>
      </c>
      <c r="C6" s="128" t="s">
        <v>21</v>
      </c>
      <c r="D6" s="129" t="s">
        <v>21</v>
      </c>
      <c r="E6" s="129" t="s">
        <v>16</v>
      </c>
      <c r="F6" s="130"/>
      <c r="G6" s="137" t="s">
        <v>21</v>
      </c>
      <c r="H6" s="138" t="s">
        <v>21</v>
      </c>
      <c r="I6" s="138" t="s">
        <v>21</v>
      </c>
      <c r="J6" s="138" t="s">
        <v>21</v>
      </c>
      <c r="K6" s="138" t="s">
        <v>21</v>
      </c>
      <c r="L6" s="138" t="s">
        <v>21</v>
      </c>
      <c r="M6" s="138" t="s">
        <v>21</v>
      </c>
      <c r="N6" s="138" t="s">
        <v>21</v>
      </c>
      <c r="O6" s="138" t="s">
        <v>21</v>
      </c>
      <c r="P6" s="138" t="s">
        <v>26</v>
      </c>
      <c r="Q6" s="191"/>
      <c r="R6" s="188"/>
      <c r="S6" s="194"/>
      <c r="T6" s="203"/>
      <c r="U6" s="206"/>
      <c r="V6" s="203"/>
      <c r="W6" s="209"/>
      <c r="X6" s="212"/>
      <c r="Y6" s="197"/>
      <c r="Z6" s="197"/>
      <c r="AA6" s="200"/>
      <c r="AB6" s="185"/>
    </row>
    <row r="7" spans="1:28" ht="25.5" customHeight="1" thickBot="1" x14ac:dyDescent="0.45">
      <c r="B7" s="122" t="s">
        <v>6</v>
      </c>
      <c r="C7" s="131" t="s">
        <v>17</v>
      </c>
      <c r="D7" s="132" t="s">
        <v>18</v>
      </c>
      <c r="E7" s="133" t="s">
        <v>7</v>
      </c>
      <c r="F7" s="134"/>
      <c r="G7" s="139" t="s">
        <v>7</v>
      </c>
      <c r="H7" s="140" t="s">
        <v>7</v>
      </c>
      <c r="I7" s="140" t="s">
        <v>7</v>
      </c>
      <c r="J7" s="140" t="s">
        <v>7</v>
      </c>
      <c r="K7" s="140" t="s">
        <v>7</v>
      </c>
      <c r="L7" s="140" t="s">
        <v>7</v>
      </c>
      <c r="M7" s="140" t="s">
        <v>7</v>
      </c>
      <c r="N7" s="140" t="s">
        <v>7</v>
      </c>
      <c r="O7" s="140" t="s">
        <v>7</v>
      </c>
      <c r="P7" s="140" t="s">
        <v>7</v>
      </c>
      <c r="Q7" s="192"/>
      <c r="R7" s="189"/>
      <c r="S7" s="195"/>
      <c r="T7" s="204"/>
      <c r="U7" s="207"/>
      <c r="V7" s="204"/>
      <c r="W7" s="210"/>
      <c r="X7" s="213"/>
      <c r="Y7" s="198"/>
      <c r="Z7" s="198"/>
      <c r="AA7" s="201"/>
      <c r="AB7" s="186"/>
    </row>
    <row r="8" spans="1:28" x14ac:dyDescent="0.35">
      <c r="A8" s="123">
        <v>1999</v>
      </c>
      <c r="B8" s="94" t="s">
        <v>45</v>
      </c>
      <c r="C8" s="98">
        <f>IF(ISNA(VLOOKUP($A8,'Part 1'!$A$5:$B$152,2,FALSE)),0,VLOOKUP($A8,'Part 1'!$A$5:$B$152,2,FALSE))</f>
        <v>45489211.240000002</v>
      </c>
      <c r="D8" s="97">
        <f>IF(ISNA(VLOOKUP($A8,'Part 1'!$D$5:$E$152,2,FALSE)),0,VLOOKUP($A8,'Part 1'!$D$5:$E$152,2,FALSE))</f>
        <v>2952935.05</v>
      </c>
      <c r="E8" s="97">
        <f>IF(ISNA(VLOOKUP($A8,'Part 1'!$G$5:$H$150,2,FALSE)),0,VLOOKUP($A8,'Part 1'!$G$5:$H$150,2,FALSE))</f>
        <v>12525</v>
      </c>
      <c r="F8" s="103">
        <f>+C8-D8-E8</f>
        <v>42523751.190000005</v>
      </c>
      <c r="G8" s="99">
        <f>+'Part 2 Totals'!C12-'Part 2 Totals'!D12</f>
        <v>2995406.25</v>
      </c>
      <c r="H8" s="88">
        <f>+'Part 2 Totals'!E12-'Part 2 Totals'!F12</f>
        <v>1597501.5100000002</v>
      </c>
      <c r="I8" s="88">
        <f>+'Part 2 Totals'!G12-'Part 2 Totals'!H12</f>
        <v>0</v>
      </c>
      <c r="J8" s="88">
        <f>+'Part 2 Totals'!I12-'Part 2 Totals'!J12</f>
        <v>45678.9</v>
      </c>
      <c r="K8" s="88">
        <f>+'Part 2 Totals'!K12-'Part 2 Totals'!L12</f>
        <v>0</v>
      </c>
      <c r="L8" s="88">
        <f>+'Part 2 Totals'!M12-'Part 2 Totals'!N12</f>
        <v>990071.82000000007</v>
      </c>
      <c r="M8" s="88">
        <f>+'Part 2 Totals'!O12-'Part 2 Totals'!P12</f>
        <v>73568.25</v>
      </c>
      <c r="N8" s="88">
        <f>+'Part 2 Totals'!Q12-'Part 2 Totals'!R12</f>
        <v>0</v>
      </c>
      <c r="O8" s="88">
        <f>+'Part 2 Totals'!S12-'Part 2 Totals'!T12</f>
        <v>0</v>
      </c>
      <c r="P8" s="88">
        <f>+'Part 2 Totals'!U12-'Part 2 Totals'!V12+'Part 2 Totals'!W12-'Part 2 Totals'!X12</f>
        <v>54252.959999999999</v>
      </c>
      <c r="Q8" s="103">
        <f>SUM(G8:P8)</f>
        <v>5756479.6900000004</v>
      </c>
      <c r="R8" s="108">
        <f>+F8-Q8</f>
        <v>36767271.500000007</v>
      </c>
      <c r="S8" s="99"/>
      <c r="T8" s="43">
        <v>2840</v>
      </c>
      <c r="U8" s="89"/>
      <c r="V8" s="16">
        <f>R8-P8-G8</f>
        <v>33717612.290000007</v>
      </c>
      <c r="W8" s="115"/>
      <c r="X8" s="116">
        <v>455</v>
      </c>
      <c r="Y8" s="16"/>
      <c r="Z8" s="16"/>
      <c r="AA8" s="115"/>
      <c r="AB8" s="119"/>
    </row>
    <row r="9" spans="1:28" x14ac:dyDescent="0.35">
      <c r="A9" s="93"/>
      <c r="B9" s="94" t="s">
        <v>59</v>
      </c>
      <c r="C9" s="99"/>
      <c r="D9" s="88"/>
      <c r="E9" s="88"/>
      <c r="F9" s="103"/>
      <c r="G9" s="99">
        <f>G8*U9</f>
        <v>1618995.9837147887</v>
      </c>
      <c r="H9" s="88"/>
      <c r="I9" s="88"/>
      <c r="J9" s="88"/>
      <c r="K9" s="88"/>
      <c r="L9" s="88"/>
      <c r="M9" s="88"/>
      <c r="N9" s="88"/>
      <c r="O9" s="88"/>
      <c r="P9" s="88">
        <f>P8*U9</f>
        <v>29323.342816901408</v>
      </c>
      <c r="Q9" s="103"/>
      <c r="R9" s="108"/>
      <c r="S9" s="109" t="s">
        <v>59</v>
      </c>
      <c r="T9" s="44">
        <v>1535</v>
      </c>
      <c r="U9" s="89">
        <f>T9/T8</f>
        <v>0.54049295774647887</v>
      </c>
      <c r="V9" s="16">
        <f>V8*U9</f>
        <v>18224131.99477113</v>
      </c>
      <c r="W9" s="115">
        <f>V9/T9</f>
        <v>11872.398693661975</v>
      </c>
      <c r="X9" s="117">
        <v>280</v>
      </c>
      <c r="Y9" s="16">
        <f>SUM(X9*W9)</f>
        <v>3324271.6342253531</v>
      </c>
      <c r="Z9" s="87">
        <f>X9/T9</f>
        <v>0.18241042345276873</v>
      </c>
      <c r="AA9" s="115">
        <f>V9*Z9+(P9+G9)</f>
        <v>4972590.9607570432</v>
      </c>
      <c r="AB9" s="119" t="str">
        <f>IF(AA9&gt;Y9,"MET","NOT MET")</f>
        <v>MET</v>
      </c>
    </row>
    <row r="10" spans="1:28" ht="13.15" thickBot="1" x14ac:dyDescent="0.4">
      <c r="A10" s="93"/>
      <c r="B10" s="94" t="s">
        <v>58</v>
      </c>
      <c r="C10" s="99"/>
      <c r="D10" s="88"/>
      <c r="E10" s="88"/>
      <c r="F10" s="103"/>
      <c r="G10" s="99">
        <f>G8*U10</f>
        <v>1376410.2662852113</v>
      </c>
      <c r="H10" s="88"/>
      <c r="I10" s="88"/>
      <c r="J10" s="88"/>
      <c r="K10" s="88"/>
      <c r="L10" s="88"/>
      <c r="M10" s="88"/>
      <c r="N10" s="88"/>
      <c r="O10" s="88"/>
      <c r="P10" s="88">
        <f>P8*U10</f>
        <v>24929.617183098591</v>
      </c>
      <c r="Q10" s="103"/>
      <c r="R10" s="108"/>
      <c r="S10" s="110" t="s">
        <v>58</v>
      </c>
      <c r="T10" s="111">
        <v>1305</v>
      </c>
      <c r="U10" s="112">
        <f>T10/T8</f>
        <v>0.45950704225352113</v>
      </c>
      <c r="V10" s="113">
        <f>V8*U10</f>
        <v>15493480.295228876</v>
      </c>
      <c r="W10" s="115">
        <f>V10/T10</f>
        <v>11872.398693661975</v>
      </c>
      <c r="X10" s="118">
        <v>175</v>
      </c>
      <c r="Y10" s="113">
        <f>SUM(X10*W10)</f>
        <v>2077669.7713908455</v>
      </c>
      <c r="Z10" s="114">
        <f>X10/T10</f>
        <v>0.13409961685823754</v>
      </c>
      <c r="AA10" s="115">
        <f>V10*Z10+(P10+G10)</f>
        <v>3479009.6548591554</v>
      </c>
      <c r="AB10" s="120" t="str">
        <f>IF(AA10&gt;Y10,"MET", "NOT MET")</f>
        <v>MET</v>
      </c>
    </row>
    <row r="11" spans="1:28" x14ac:dyDescent="0.35">
      <c r="B11" s="96" t="s">
        <v>57</v>
      </c>
      <c r="C11" s="100">
        <f>'Part 1'!B7</f>
        <v>45489211.240000002</v>
      </c>
      <c r="D11" s="90">
        <f>'Part 1'!E7</f>
        <v>2952935.05</v>
      </c>
      <c r="E11" s="90">
        <f>'Part 1'!H7</f>
        <v>12525</v>
      </c>
      <c r="F11" s="104"/>
      <c r="G11" s="100">
        <f>+'Part 2 Totals'!C15-'Part 2 Totals'!D15</f>
        <v>2995406.25</v>
      </c>
      <c r="H11" s="90">
        <f>+'Part 2 Totals'!E15-'Part 2 Totals'!F15</f>
        <v>1597501.5100000002</v>
      </c>
      <c r="I11" s="90">
        <f>+'Part 2 Totals'!G15-'Part 2 Totals'!H15</f>
        <v>0</v>
      </c>
      <c r="J11" s="90"/>
      <c r="K11" s="90"/>
      <c r="L11" s="90">
        <f>+'Part 2 Totals'!M15-'Part 2 Totals'!N15</f>
        <v>990071.82000000007</v>
      </c>
      <c r="M11" s="90">
        <f>+'Part 2 Totals'!O15-'Part 2 Totals'!P15</f>
        <v>73568.25</v>
      </c>
      <c r="N11" s="90">
        <f>+'Part 2 Totals'!Q15-'Part 2 Totals'!R15</f>
        <v>0</v>
      </c>
      <c r="O11" s="90">
        <f>+'Part 2 Totals'!S15-'Part 2 Totals'!T15</f>
        <v>0</v>
      </c>
      <c r="P11" s="90">
        <f>+'Part 2 Totals'!U15-'Part 2 Totals'!V15+'Part 2 Totals'!W15-'Part 2 Totals'!X15</f>
        <v>54252.959999999999</v>
      </c>
      <c r="Q11" s="104">
        <f>SUM(G11:P11)</f>
        <v>5710800.79</v>
      </c>
      <c r="R11" s="106"/>
      <c r="S11" s="95"/>
      <c r="T11" s="60"/>
      <c r="V11" s="60"/>
      <c r="W11" s="60"/>
      <c r="X11" s="60"/>
      <c r="Y11" s="60"/>
      <c r="Z11" s="60"/>
      <c r="AA11" s="60"/>
      <c r="AB11" s="60"/>
    </row>
    <row r="12" spans="1:28" ht="13.15" thickBot="1" x14ac:dyDescent="0.4">
      <c r="B12" s="64" t="s">
        <v>53</v>
      </c>
      <c r="C12" s="101">
        <f>C8-C11</f>
        <v>0</v>
      </c>
      <c r="D12" s="102">
        <f t="shared" ref="D12:Q12" si="0">D8-D11</f>
        <v>0</v>
      </c>
      <c r="E12" s="102">
        <f t="shared" si="0"/>
        <v>0</v>
      </c>
      <c r="F12" s="105"/>
      <c r="G12" s="101">
        <f t="shared" si="0"/>
        <v>0</v>
      </c>
      <c r="H12" s="102">
        <f t="shared" si="0"/>
        <v>0</v>
      </c>
      <c r="I12" s="102">
        <f t="shared" si="0"/>
        <v>0</v>
      </c>
      <c r="J12" s="102"/>
      <c r="K12" s="102"/>
      <c r="L12" s="102">
        <f t="shared" si="0"/>
        <v>0</v>
      </c>
      <c r="M12" s="102">
        <f t="shared" si="0"/>
        <v>0</v>
      </c>
      <c r="N12" s="102">
        <f t="shared" si="0"/>
        <v>0</v>
      </c>
      <c r="O12" s="102">
        <f t="shared" si="0"/>
        <v>0</v>
      </c>
      <c r="P12" s="102">
        <f t="shared" si="0"/>
        <v>0</v>
      </c>
      <c r="Q12" s="105">
        <f t="shared" si="0"/>
        <v>45678.900000000373</v>
      </c>
      <c r="R12" s="107"/>
      <c r="S12" s="95"/>
      <c r="T12" s="60"/>
      <c r="V12" s="60"/>
      <c r="W12" s="60"/>
      <c r="X12" s="60"/>
      <c r="Y12" s="60"/>
      <c r="Z12" s="60"/>
      <c r="AA12" s="60"/>
      <c r="AB12" s="60"/>
    </row>
  </sheetData>
  <mergeCells count="16">
    <mergeCell ref="C3:F3"/>
    <mergeCell ref="G3:Q3"/>
    <mergeCell ref="S3:W3"/>
    <mergeCell ref="X3:AA3"/>
    <mergeCell ref="AB3:AB7"/>
    <mergeCell ref="R3:R7"/>
    <mergeCell ref="Q4:Q7"/>
    <mergeCell ref="S4:S7"/>
    <mergeCell ref="Z4:Z7"/>
    <mergeCell ref="AA4:AA7"/>
    <mergeCell ref="T4:T7"/>
    <mergeCell ref="U4:U7"/>
    <mergeCell ref="V4:V7"/>
    <mergeCell ref="W4:W7"/>
    <mergeCell ref="X4:X7"/>
    <mergeCell ref="Y4:Y7"/>
  </mergeCells>
  <pageMargins left="0" right="0" top="0.75" bottom="0" header="0.3" footer="0.3"/>
  <pageSetup paperSize="8" scale="42" fitToHeight="4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Part 1</vt:lpstr>
      <vt:lpstr>Part 2</vt:lpstr>
      <vt:lpstr>Part 2 Totals</vt:lpstr>
      <vt:lpstr>Summary FY22 </vt:lpstr>
      <vt:lpstr>'Summary FY22 '!Print_Area</vt:lpstr>
      <vt:lpstr>'Part 1'!Print_Titles</vt:lpstr>
      <vt:lpstr>'Part 2 Totals'!Print_Titles</vt:lpstr>
      <vt:lpstr>'Summary FY22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Na'Son White</dc:creator>
  <cp:lastModifiedBy>Mary Knight</cp:lastModifiedBy>
  <cp:lastPrinted>2022-05-05T16:51:55Z</cp:lastPrinted>
  <dcterms:created xsi:type="dcterms:W3CDTF">2018-06-21T16:05:21Z</dcterms:created>
  <dcterms:modified xsi:type="dcterms:W3CDTF">2022-08-19T20:17:00Z</dcterms:modified>
</cp:coreProperties>
</file>